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L:\Dokumenti\Izvještaji Fina\2025\01-03-25\"/>
    </mc:Choice>
  </mc:AlternateContent>
  <xr:revisionPtr revIDLastSave="0" documentId="13_ncr:1_{96C2A83B-1B60-4764-B1A3-0EBC15BD74C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E327" i="9" s="1"/>
  <c r="B327" i="9" s="1"/>
  <c r="F327" i="9"/>
  <c r="H326" i="9"/>
  <c r="G326" i="9"/>
  <c r="E326" i="9" s="1"/>
  <c r="B326" i="9" s="1"/>
  <c r="F326" i="9"/>
  <c r="H325" i="9"/>
  <c r="G325" i="9"/>
  <c r="E325" i="9" s="1"/>
  <c r="B325" i="9" s="1"/>
  <c r="F325" i="9"/>
  <c r="H324" i="9"/>
  <c r="G324" i="9"/>
  <c r="F324" i="9"/>
  <c r="H323" i="9"/>
  <c r="E323" i="9" s="1"/>
  <c r="B323" i="9" s="1"/>
  <c r="G323" i="9"/>
  <c r="F323" i="9"/>
  <c r="H322" i="9"/>
  <c r="G322" i="9"/>
  <c r="E322" i="9" s="1"/>
  <c r="B322" i="9" s="1"/>
  <c r="F322" i="9"/>
  <c r="H321" i="9"/>
  <c r="G321" i="9"/>
  <c r="E321" i="9" s="1"/>
  <c r="B321" i="9" s="1"/>
  <c r="F321" i="9"/>
  <c r="H320" i="9"/>
  <c r="G320" i="9"/>
  <c r="F320" i="9"/>
  <c r="H319" i="9"/>
  <c r="G319" i="9"/>
  <c r="F319" i="9"/>
  <c r="E319" i="9"/>
  <c r="B319" i="9"/>
  <c r="H318" i="9"/>
  <c r="G318" i="9"/>
  <c r="F318" i="9"/>
  <c r="E318" i="9"/>
  <c r="B318" i="9" s="1"/>
  <c r="H317" i="9"/>
  <c r="G317" i="9"/>
  <c r="E317" i="9" s="1"/>
  <c r="B317" i="9" s="1"/>
  <c r="F317" i="9"/>
  <c r="F316" i="9"/>
  <c r="F315" i="9"/>
  <c r="F314" i="9"/>
  <c r="H313" i="9"/>
  <c r="G313" i="9"/>
  <c r="E313" i="9" s="1"/>
  <c r="B313" i="9" s="1"/>
  <c r="F313" i="9"/>
  <c r="H312" i="9"/>
  <c r="G312" i="9"/>
  <c r="F312" i="9"/>
  <c r="H311" i="9"/>
  <c r="E311" i="9" s="1"/>
  <c r="B311" i="9" s="1"/>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M286" i="9"/>
  <c r="L286" i="9"/>
  <c r="F286" i="9"/>
  <c r="B286" i="9" s="1"/>
  <c r="E286" i="9"/>
  <c r="M285" i="9"/>
  <c r="L285" i="9"/>
  <c r="F285" i="9" s="1"/>
  <c r="E285" i="9"/>
  <c r="B285" i="9" s="1"/>
  <c r="M284" i="9"/>
  <c r="F284" i="9" s="1"/>
  <c r="B284" i="9" s="1"/>
  <c r="L284" i="9"/>
  <c r="E284" i="9"/>
  <c r="M283" i="9"/>
  <c r="L283" i="9"/>
  <c r="F283" i="9" s="1"/>
  <c r="E283" i="9"/>
  <c r="B283" i="9" s="1"/>
  <c r="M282" i="9"/>
  <c r="L282" i="9"/>
  <c r="F282" i="9"/>
  <c r="B282" i="9" s="1"/>
  <c r="E282" i="9"/>
  <c r="M281" i="9"/>
  <c r="L281" i="9"/>
  <c r="F281" i="9" s="1"/>
  <c r="E281" i="9"/>
  <c r="M280" i="9"/>
  <c r="F280" i="9" s="1"/>
  <c r="B280" i="9" s="1"/>
  <c r="L280" i="9"/>
  <c r="E280" i="9"/>
  <c r="M279" i="9"/>
  <c r="L279" i="9"/>
  <c r="F279" i="9" s="1"/>
  <c r="E279" i="9"/>
  <c r="M278" i="9"/>
  <c r="L278" i="9"/>
  <c r="F278" i="9"/>
  <c r="B278" i="9" s="1"/>
  <c r="E278" i="9"/>
  <c r="M277" i="9"/>
  <c r="L277" i="9"/>
  <c r="F277" i="9" s="1"/>
  <c r="E277" i="9"/>
  <c r="B277" i="9" s="1"/>
  <c r="M276" i="9"/>
  <c r="F276" i="9" s="1"/>
  <c r="B276" i="9" s="1"/>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M270" i="9"/>
  <c r="F270" i="9" s="1"/>
  <c r="B270" i="9" s="1"/>
  <c r="L270" i="9"/>
  <c r="E270" i="9"/>
  <c r="M269" i="9"/>
  <c r="L269" i="9"/>
  <c r="F269" i="9" s="1"/>
  <c r="E269" i="9"/>
  <c r="M268" i="9"/>
  <c r="F268" i="9" s="1"/>
  <c r="B268" i="9" s="1"/>
  <c r="L268" i="9"/>
  <c r="E268" i="9"/>
  <c r="M267" i="9"/>
  <c r="L267" i="9"/>
  <c r="F267" i="9"/>
  <c r="E267" i="9"/>
  <c r="B267" i="9" s="1"/>
  <c r="M266" i="9"/>
  <c r="L266" i="9"/>
  <c r="F266" i="9" s="1"/>
  <c r="B266" i="9" s="1"/>
  <c r="E266" i="9"/>
  <c r="M265" i="9"/>
  <c r="L265" i="9"/>
  <c r="F265" i="9" s="1"/>
  <c r="B265" i="9" s="1"/>
  <c r="E265" i="9"/>
  <c r="M264" i="9"/>
  <c r="F264" i="9" s="1"/>
  <c r="L264" i="9"/>
  <c r="E264" i="9"/>
  <c r="M263" i="9"/>
  <c r="L263" i="9"/>
  <c r="F263" i="9"/>
  <c r="E263" i="9"/>
  <c r="B263" i="9" s="1"/>
  <c r="M262" i="9"/>
  <c r="L262" i="9"/>
  <c r="F262" i="9" s="1"/>
  <c r="B262" i="9" s="1"/>
  <c r="E262" i="9"/>
  <c r="M261" i="9"/>
  <c r="L261" i="9"/>
  <c r="F261" i="9" s="1"/>
  <c r="B261" i="9" s="1"/>
  <c r="E261" i="9"/>
  <c r="M260" i="9"/>
  <c r="F260" i="9" s="1"/>
  <c r="L260" i="9"/>
  <c r="E260" i="9"/>
  <c r="M259" i="9"/>
  <c r="L259" i="9"/>
  <c r="F259" i="9"/>
  <c r="E259" i="9"/>
  <c r="B259" i="9" s="1"/>
  <c r="M258" i="9"/>
  <c r="L258" i="9"/>
  <c r="F258" i="9" s="1"/>
  <c r="B258" i="9" s="1"/>
  <c r="E258" i="9"/>
  <c r="M257" i="9"/>
  <c r="L257" i="9"/>
  <c r="F257" i="9" s="1"/>
  <c r="B257" i="9" s="1"/>
  <c r="E257" i="9"/>
  <c r="M256" i="9"/>
  <c r="F256" i="9" s="1"/>
  <c r="L256" i="9"/>
  <c r="E256" i="9"/>
  <c r="B256" i="9" s="1"/>
  <c r="M255" i="9"/>
  <c r="L255" i="9"/>
  <c r="F255" i="9"/>
  <c r="E255" i="9"/>
  <c r="B255" i="9" s="1"/>
  <c r="M254" i="9"/>
  <c r="L254" i="9"/>
  <c r="F254" i="9" s="1"/>
  <c r="B254" i="9" s="1"/>
  <c r="E254" i="9"/>
  <c r="M253" i="9"/>
  <c r="L253" i="9"/>
  <c r="F253" i="9" s="1"/>
  <c r="B253" i="9" s="1"/>
  <c r="E253" i="9"/>
  <c r="M252" i="9"/>
  <c r="F252" i="9" s="1"/>
  <c r="L252" i="9"/>
  <c r="E252" i="9"/>
  <c r="B252" i="9" s="1"/>
  <c r="M251" i="9"/>
  <c r="L251" i="9"/>
  <c r="F251" i="9"/>
  <c r="E251" i="9"/>
  <c r="B251" i="9" s="1"/>
  <c r="M250" i="9"/>
  <c r="L250" i="9"/>
  <c r="F250" i="9" s="1"/>
  <c r="B250" i="9" s="1"/>
  <c r="E250" i="9"/>
  <c r="M249" i="9"/>
  <c r="L249" i="9"/>
  <c r="F249" i="9" s="1"/>
  <c r="B249" i="9" s="1"/>
  <c r="E249" i="9"/>
  <c r="M248" i="9"/>
  <c r="F248" i="9" s="1"/>
  <c r="L248" i="9"/>
  <c r="E248" i="9"/>
  <c r="B248" i="9" s="1"/>
  <c r="M247" i="9"/>
  <c r="L247" i="9"/>
  <c r="F247" i="9"/>
  <c r="E247" i="9"/>
  <c r="B247" i="9" s="1"/>
  <c r="M246" i="9"/>
  <c r="L246" i="9"/>
  <c r="F246" i="9" s="1"/>
  <c r="B246" i="9" s="1"/>
  <c r="E246" i="9"/>
  <c r="M245" i="9"/>
  <c r="L245" i="9"/>
  <c r="F245" i="9" s="1"/>
  <c r="B245" i="9" s="1"/>
  <c r="E245" i="9"/>
  <c r="M244" i="9"/>
  <c r="F244" i="9" s="1"/>
  <c r="L244" i="9"/>
  <c r="E244" i="9"/>
  <c r="M243" i="9"/>
  <c r="F243" i="9" s="1"/>
  <c r="L243" i="9"/>
  <c r="E243" i="9"/>
  <c r="M242" i="9"/>
  <c r="L242" i="9"/>
  <c r="E242" i="9"/>
  <c r="M241" i="9"/>
  <c r="L241" i="9"/>
  <c r="E241" i="9"/>
  <c r="M240" i="9"/>
  <c r="F240" i="9" s="1"/>
  <c r="L240" i="9"/>
  <c r="E240" i="9"/>
  <c r="M239" i="9"/>
  <c r="L239" i="9"/>
  <c r="F239" i="9"/>
  <c r="E239" i="9"/>
  <c r="M238" i="9"/>
  <c r="L238" i="9"/>
  <c r="F238" i="9" s="1"/>
  <c r="B238" i="9" s="1"/>
  <c r="E238" i="9"/>
  <c r="M237" i="9"/>
  <c r="L237" i="9"/>
  <c r="E237" i="9"/>
  <c r="M236" i="9"/>
  <c r="L236" i="9"/>
  <c r="E236" i="9"/>
  <c r="M235" i="9"/>
  <c r="L235" i="9"/>
  <c r="F235" i="9"/>
  <c r="E235" i="9"/>
  <c r="B235" i="9" s="1"/>
  <c r="M234" i="9"/>
  <c r="L234" i="9"/>
  <c r="F234" i="9" s="1"/>
  <c r="B234" i="9" s="1"/>
  <c r="E234" i="9"/>
  <c r="M233" i="9"/>
  <c r="L233" i="9"/>
  <c r="F233" i="9" s="1"/>
  <c r="B233" i="9" s="1"/>
  <c r="E233" i="9"/>
  <c r="M232" i="9"/>
  <c r="F232" i="9" s="1"/>
  <c r="L232" i="9"/>
  <c r="E232" i="9"/>
  <c r="M231" i="9"/>
  <c r="L231" i="9"/>
  <c r="F231" i="9"/>
  <c r="E231" i="9"/>
  <c r="B231" i="9" s="1"/>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G159" i="9"/>
  <c r="E159" i="9" s="1"/>
  <c r="B159" i="9" s="1"/>
  <c r="F159" i="9"/>
  <c r="H158" i="9"/>
  <c r="G158" i="9"/>
  <c r="F158" i="9"/>
  <c r="E158" i="9"/>
  <c r="B158" i="9" s="1"/>
  <c r="H157" i="9"/>
  <c r="G157" i="9"/>
  <c r="F157" i="9"/>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F92" i="9"/>
  <c r="B92" i="9"/>
  <c r="H91" i="9"/>
  <c r="E91" i="9" s="1"/>
  <c r="B91" i="9" s="1"/>
  <c r="G91" i="9"/>
  <c r="F91" i="9"/>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G81" i="9"/>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F57" i="9"/>
  <c r="H56" i="9"/>
  <c r="G56" i="9"/>
  <c r="F56" i="9"/>
  <c r="H55" i="9"/>
  <c r="E55" i="9" s="1"/>
  <c r="B55" i="9" s="1"/>
  <c r="G55" i="9"/>
  <c r="F55" i="9"/>
  <c r="H54" i="9"/>
  <c r="E54" i="9" s="1"/>
  <c r="B54" i="9" s="1"/>
  <c r="G54" i="9"/>
  <c r="F54" i="9"/>
  <c r="H53" i="9"/>
  <c r="G53" i="9"/>
  <c r="F53" i="9"/>
  <c r="H52" i="9"/>
  <c r="G52" i="9"/>
  <c r="E52" i="9" s="1"/>
  <c r="B52" i="9" s="1"/>
  <c r="F52" i="9"/>
  <c r="H51" i="9"/>
  <c r="G51" i="9"/>
  <c r="F51" i="9"/>
  <c r="E51" i="9"/>
  <c r="B51" i="9" s="1"/>
  <c r="H50" i="9"/>
  <c r="E50" i="9" s="1"/>
  <c r="B50" i="9" s="1"/>
  <c r="G50" i="9"/>
  <c r="F50" i="9"/>
  <c r="H49" i="9"/>
  <c r="G49" i="9"/>
  <c r="F49" i="9"/>
  <c r="H48" i="9"/>
  <c r="G48" i="9"/>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F41" i="9"/>
  <c r="H40" i="9"/>
  <c r="G40" i="9"/>
  <c r="E40" i="9" s="1"/>
  <c r="B40" i="9" s="1"/>
  <c r="F40" i="9"/>
  <c r="H39" i="9"/>
  <c r="G39" i="9"/>
  <c r="F39" i="9"/>
  <c r="E39" i="9"/>
  <c r="B39" i="9" s="1"/>
  <c r="H38" i="9"/>
  <c r="G38" i="9"/>
  <c r="F38" i="9"/>
  <c r="E38" i="9"/>
  <c r="B38" i="9" s="1"/>
  <c r="H37" i="9"/>
  <c r="G37" i="9"/>
  <c r="E37" i="9" s="1"/>
  <c r="B37" i="9" s="1"/>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F31" i="9"/>
  <c r="H30" i="9"/>
  <c r="G30" i="9"/>
  <c r="F30" i="9"/>
  <c r="H29" i="9"/>
  <c r="G29" i="9"/>
  <c r="E29" i="9" s="1"/>
  <c r="B29" i="9" s="1"/>
  <c r="F29" i="9"/>
  <c r="H28" i="9"/>
  <c r="G28" i="9"/>
  <c r="E28" i="9" s="1"/>
  <c r="B28" i="9" s="1"/>
  <c r="F28" i="9"/>
  <c r="H27" i="9"/>
  <c r="E27" i="9" s="1"/>
  <c r="B27" i="9" s="1"/>
  <c r="G27" i="9"/>
  <c r="F27" i="9"/>
  <c r="H26" i="9"/>
  <c r="G26" i="9"/>
  <c r="E26" i="9" s="1"/>
  <c r="B26" i="9" s="1"/>
  <c r="F26" i="9"/>
  <c r="H25" i="9"/>
  <c r="G25" i="9"/>
  <c r="F25" i="9"/>
  <c r="F24" i="9"/>
  <c r="F4" i="9"/>
  <c r="O3" i="9"/>
  <c r="G296" i="9" s="1"/>
  <c r="E296" i="9" s="1"/>
  <c r="I3" i="9"/>
  <c r="H3" i="9"/>
  <c r="G3" i="9"/>
  <c r="D104" i="8"/>
  <c r="I40" i="3" s="1"/>
  <c r="D97" i="8"/>
  <c r="D92" i="8"/>
  <c r="C1669" i="1" s="1"/>
  <c r="D87" i="8"/>
  <c r="D82" i="8"/>
  <c r="D77" i="8"/>
  <c r="D72" i="8"/>
  <c r="D67" i="8"/>
  <c r="D62" i="8"/>
  <c r="D57" i="8"/>
  <c r="D52" i="8"/>
  <c r="C1629" i="1" s="1"/>
  <c r="D46" i="8"/>
  <c r="D37" i="8"/>
  <c r="D27" i="8"/>
  <c r="C1604" i="1" s="1"/>
  <c r="G1604" i="1" s="1"/>
  <c r="D25" i="8"/>
  <c r="C1602" i="1" s="1"/>
  <c r="D18" i="8"/>
  <c r="D8" i="8"/>
  <c r="E44" i="7"/>
  <c r="D44" i="7"/>
  <c r="E39" i="7"/>
  <c r="D39" i="7"/>
  <c r="E38" i="7"/>
  <c r="D38" i="7"/>
  <c r="E30" i="7"/>
  <c r="D30" i="7"/>
  <c r="E23" i="7"/>
  <c r="E22" i="7" s="1"/>
  <c r="D23" i="7"/>
  <c r="D22" i="7" s="1"/>
  <c r="E14" i="7"/>
  <c r="D14" i="7"/>
  <c r="E7" i="7"/>
  <c r="D7" i="7"/>
  <c r="E6" i="7"/>
  <c r="D6" i="7"/>
  <c r="D5" i="7" s="1"/>
  <c r="F140" i="6"/>
  <c r="F139" i="6"/>
  <c r="F138" i="6"/>
  <c r="F137" i="6"/>
  <c r="F136" i="6"/>
  <c r="F135" i="6"/>
  <c r="F134" i="6"/>
  <c r="F133" i="6"/>
  <c r="F132" i="6"/>
  <c r="F131" i="6"/>
  <c r="E130" i="6"/>
  <c r="D130" i="6"/>
  <c r="F130" i="6" s="1"/>
  <c r="F129" i="6"/>
  <c r="E129" i="6"/>
  <c r="D129" i="6"/>
  <c r="F128" i="6"/>
  <c r="F127" i="6"/>
  <c r="F126" i="6"/>
  <c r="F125" i="6"/>
  <c r="F124" i="6"/>
  <c r="F123" i="6"/>
  <c r="F122" i="6"/>
  <c r="E122" i="6"/>
  <c r="D122" i="6"/>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E141"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F181" i="5"/>
  <c r="E181" i="5"/>
  <c r="D181" i="5"/>
  <c r="D178" i="5" s="1"/>
  <c r="D177"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E147"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F71" i="5"/>
  <c r="E71" i="5"/>
  <c r="D71" i="5"/>
  <c r="E70" i="5"/>
  <c r="E69" i="5" s="1"/>
  <c r="I22" i="3"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591" i="1" s="1"/>
  <c r="D609" i="4"/>
  <c r="F608" i="4"/>
  <c r="E607" i="4"/>
  <c r="H156" i="9" s="1"/>
  <c r="D607" i="4"/>
  <c r="G156" i="9" s="1"/>
  <c r="F606" i="4"/>
  <c r="F605" i="4"/>
  <c r="F604" i="4"/>
  <c r="F603" i="4"/>
  <c r="E603" i="4"/>
  <c r="D603" i="4"/>
  <c r="F602" i="4"/>
  <c r="F601" i="4"/>
  <c r="F600" i="4"/>
  <c r="F599" i="4"/>
  <c r="F598" i="4"/>
  <c r="E598" i="4"/>
  <c r="D598" i="4"/>
  <c r="D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D491" i="4" s="1"/>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31" i="4"/>
  <c r="E430" i="4" s="1"/>
  <c r="E428" i="4"/>
  <c r="F428" i="4" s="1"/>
  <c r="D428" i="4"/>
  <c r="F427" i="4"/>
  <c r="E427" i="4"/>
  <c r="D427" i="4"/>
  <c r="D648" i="4" s="1"/>
  <c r="F648" i="4" s="1"/>
  <c r="E426" i="4"/>
  <c r="E647" i="4" s="1"/>
  <c r="D641" i="1" s="1"/>
  <c r="D426" i="4"/>
  <c r="D647" i="4" s="1"/>
  <c r="F421" i="4"/>
  <c r="F420" i="4"/>
  <c r="F419" i="4"/>
  <c r="F416" i="4"/>
  <c r="F415" i="4"/>
  <c r="F414" i="4"/>
  <c r="F413" i="4"/>
  <c r="E412" i="4"/>
  <c r="D412" i="4"/>
  <c r="F411" i="4"/>
  <c r="E410" i="4"/>
  <c r="D410" i="4"/>
  <c r="F410" i="4" s="1"/>
  <c r="F409" i="4"/>
  <c r="F408" i="4"/>
  <c r="F407" i="4"/>
  <c r="E407" i="4"/>
  <c r="D407" i="4"/>
  <c r="D406" i="4" s="1"/>
  <c r="F406" i="4" s="1"/>
  <c r="E406" i="4"/>
  <c r="F405" i="4"/>
  <c r="F404" i="4"/>
  <c r="F403" i="4"/>
  <c r="F402" i="4"/>
  <c r="E401" i="4"/>
  <c r="D396" i="1"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17" i="1" s="1"/>
  <c r="D322" i="4"/>
  <c r="F320" i="4"/>
  <c r="F319" i="4"/>
  <c r="F318" i="4"/>
  <c r="F317" i="4"/>
  <c r="F316" i="4"/>
  <c r="F315" i="4"/>
  <c r="E314" i="4"/>
  <c r="E309" i="4" s="1"/>
  <c r="D304" i="1" s="1"/>
  <c r="D314" i="4"/>
  <c r="D309" i="4" s="1"/>
  <c r="F313" i="4"/>
  <c r="F312" i="4"/>
  <c r="F311" i="4"/>
  <c r="E310" i="4"/>
  <c r="F310" i="4" s="1"/>
  <c r="D310" i="4"/>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46" i="1" s="1"/>
  <c r="D250" i="4"/>
  <c r="F249" i="4"/>
  <c r="F248" i="4"/>
  <c r="F247" i="4"/>
  <c r="E246" i="4"/>
  <c r="D246" i="4"/>
  <c r="F245" i="4"/>
  <c r="F244" i="4"/>
  <c r="F243" i="4"/>
  <c r="F242" i="4"/>
  <c r="E242" i="4"/>
  <c r="D242" i="4"/>
  <c r="F241" i="4"/>
  <c r="F240" i="4"/>
  <c r="F239" i="4"/>
  <c r="F238" i="4"/>
  <c r="E237" i="4"/>
  <c r="D237" i="4"/>
  <c r="D230" i="4" s="1"/>
  <c r="F236" i="4"/>
  <c r="F235" i="4"/>
  <c r="F234" i="4"/>
  <c r="E234" i="4"/>
  <c r="D234" i="4"/>
  <c r="F233" i="4"/>
  <c r="F232" i="4"/>
  <c r="F231" i="4"/>
  <c r="E231" i="4"/>
  <c r="D231" i="4"/>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E125" i="4" s="1"/>
  <c r="D121" i="1" s="1"/>
  <c r="D126" i="4"/>
  <c r="F124" i="4"/>
  <c r="F123" i="4"/>
  <c r="F122" i="4"/>
  <c r="F121" i="4"/>
  <c r="E120" i="4"/>
  <c r="F120" i="4"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D82" i="4" s="1"/>
  <c r="F90" i="4"/>
  <c r="F89" i="4"/>
  <c r="F88" i="4"/>
  <c r="F87" i="4"/>
  <c r="F86" i="4"/>
  <c r="F85" i="4"/>
  <c r="F84" i="4"/>
  <c r="F83" i="4"/>
  <c r="E83" i="4"/>
  <c r="D83" i="4"/>
  <c r="F81" i="4"/>
  <c r="F80" i="4"/>
  <c r="F79" i="4"/>
  <c r="F78" i="4"/>
  <c r="E77" i="4"/>
  <c r="D73" i="1" s="1"/>
  <c r="D77" i="4"/>
  <c r="F77" i="4" s="1"/>
  <c r="F76" i="4"/>
  <c r="F75" i="4"/>
  <c r="F74" i="4"/>
  <c r="E74" i="4"/>
  <c r="D74" i="4"/>
  <c r="F73" i="4"/>
  <c r="F72" i="4"/>
  <c r="F71" i="4"/>
  <c r="E71" i="4"/>
  <c r="D71" i="4"/>
  <c r="F70" i="4"/>
  <c r="F69" i="4"/>
  <c r="E68" i="4"/>
  <c r="D68" i="4"/>
  <c r="F68" i="4" s="1"/>
  <c r="F67" i="4"/>
  <c r="F66" i="4"/>
  <c r="F65" i="4"/>
  <c r="E64" i="4"/>
  <c r="D64" i="4"/>
  <c r="C60" i="1" s="1"/>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H32" i="3"/>
  <c r="G32" i="3"/>
  <c r="B32" i="3"/>
  <c r="I30" i="3"/>
  <c r="G30" i="3"/>
  <c r="B30" i="3"/>
  <c r="I29" i="3"/>
  <c r="H29" i="3"/>
  <c r="G29" i="3"/>
  <c r="B29" i="3"/>
  <c r="I28" i="3"/>
  <c r="H28" i="3"/>
  <c r="G28" i="3"/>
  <c r="B28" i="3"/>
  <c r="I27" i="3"/>
  <c r="G27" i="3"/>
  <c r="B27" i="3"/>
  <c r="I26" i="3"/>
  <c r="H26" i="3"/>
  <c r="G26" i="3"/>
  <c r="B26" i="3"/>
  <c r="G24" i="3"/>
  <c r="B24" i="3"/>
  <c r="H23" i="3"/>
  <c r="G23" i="3"/>
  <c r="B23" i="3"/>
  <c r="G22" i="3"/>
  <c r="B22" i="3"/>
  <c r="G21" i="3"/>
  <c r="B21" i="3"/>
  <c r="G19" i="3"/>
  <c r="B19" i="3"/>
  <c r="G18" i="3"/>
  <c r="B18" i="3"/>
  <c r="G17" i="3"/>
  <c r="B17" i="3"/>
  <c r="G16" i="3"/>
  <c r="B16" i="3"/>
  <c r="H10" i="3" a="1"/>
  <c r="H10" i="3"/>
  <c r="L3" i="9" s="1"/>
  <c r="G1686" i="1"/>
  <c r="C1686" i="1"/>
  <c r="H1686" i="1" s="1"/>
  <c r="C1685" i="1"/>
  <c r="C1684" i="1"/>
  <c r="G1684" i="1" s="1"/>
  <c r="C1683" i="1"/>
  <c r="H1683" i="1" s="1"/>
  <c r="G1682" i="1"/>
  <c r="C1682" i="1"/>
  <c r="H1682" i="1" s="1"/>
  <c r="C1681" i="1"/>
  <c r="H1680"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C1670" i="1"/>
  <c r="H1670" i="1" s="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H1659" i="1"/>
  <c r="G1659" i="1"/>
  <c r="C1659" i="1"/>
  <c r="G1658" i="1"/>
  <c r="C1658" i="1"/>
  <c r="H1658" i="1" s="1"/>
  <c r="C1657" i="1"/>
  <c r="H1656" i="1"/>
  <c r="C1656" i="1"/>
  <c r="G1656" i="1" s="1"/>
  <c r="C1655" i="1"/>
  <c r="H1655" i="1" s="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H1640" i="1"/>
  <c r="C1640" i="1"/>
  <c r="G1640" i="1" s="1"/>
  <c r="H1639" i="1"/>
  <c r="G1639" i="1"/>
  <c r="C1639" i="1"/>
  <c r="G1638" i="1"/>
  <c r="C1638" i="1"/>
  <c r="H1638" i="1" s="1"/>
  <c r="C1637" i="1"/>
  <c r="C1636" i="1"/>
  <c r="G1636" i="1" s="1"/>
  <c r="C1635" i="1"/>
  <c r="H1635" i="1" s="1"/>
  <c r="C1634" i="1"/>
  <c r="H1634" i="1" s="1"/>
  <c r="C1633" i="1"/>
  <c r="H1632" i="1"/>
  <c r="C1632" i="1"/>
  <c r="G1632" i="1" s="1"/>
  <c r="G1631" i="1"/>
  <c r="C1631" i="1"/>
  <c r="H1631" i="1" s="1"/>
  <c r="G1630" i="1"/>
  <c r="C1630" i="1"/>
  <c r="H1630" i="1" s="1"/>
  <c r="H1627" i="1"/>
  <c r="G1627" i="1"/>
  <c r="C1627" i="1"/>
  <c r="G1626" i="1"/>
  <c r="C1626" i="1"/>
  <c r="H1626" i="1" s="1"/>
  <c r="C1625" i="1"/>
  <c r="H1624" i="1"/>
  <c r="C1624" i="1"/>
  <c r="G1624" i="1" s="1"/>
  <c r="H1623" i="1"/>
  <c r="G1623" i="1"/>
  <c r="C1623" i="1"/>
  <c r="H1620" i="1"/>
  <c r="C1620" i="1"/>
  <c r="G1620" i="1" s="1"/>
  <c r="H1619" i="1"/>
  <c r="G1619" i="1"/>
  <c r="C1619" i="1"/>
  <c r="G1618" i="1"/>
  <c r="C1618" i="1"/>
  <c r="H1618" i="1" s="1"/>
  <c r="C1617" i="1"/>
  <c r="H1616" i="1"/>
  <c r="C1616" i="1"/>
  <c r="G1616" i="1" s="1"/>
  <c r="H1615" i="1"/>
  <c r="G1615" i="1"/>
  <c r="C1615" i="1"/>
  <c r="G1614" i="1"/>
  <c r="C1614" i="1"/>
  <c r="H1614" i="1" s="1"/>
  <c r="C1613" i="1"/>
  <c r="C1612" i="1"/>
  <c r="G1612" i="1" s="1"/>
  <c r="H1611" i="1"/>
  <c r="C1611" i="1"/>
  <c r="G1611" i="1" s="1"/>
  <c r="C1610" i="1"/>
  <c r="H1610" i="1" s="1"/>
  <c r="C1609" i="1"/>
  <c r="H1608" i="1"/>
  <c r="C1608" i="1"/>
  <c r="G1608" i="1" s="1"/>
  <c r="H1607" i="1"/>
  <c r="C1607" i="1"/>
  <c r="G1607" i="1" s="1"/>
  <c r="C1606" i="1"/>
  <c r="H1606" i="1" s="1"/>
  <c r="C1605" i="1"/>
  <c r="H1603" i="1"/>
  <c r="G1603" i="1"/>
  <c r="C1603" i="1"/>
  <c r="C1601" i="1"/>
  <c r="H1600" i="1"/>
  <c r="C1600" i="1"/>
  <c r="G1600" i="1" s="1"/>
  <c r="G1599" i="1"/>
  <c r="C1599" i="1"/>
  <c r="H1599" i="1" s="1"/>
  <c r="G1598" i="1"/>
  <c r="C1598" i="1"/>
  <c r="H1598" i="1" s="1"/>
  <c r="C1597" i="1"/>
  <c r="H1596" i="1"/>
  <c r="C1596" i="1"/>
  <c r="G1596" i="1" s="1"/>
  <c r="G1595" i="1"/>
  <c r="C1595" i="1"/>
  <c r="H1595" i="1" s="1"/>
  <c r="C1594" i="1"/>
  <c r="H1594" i="1" s="1"/>
  <c r="C1593" i="1"/>
  <c r="H1592" i="1"/>
  <c r="C1592" i="1"/>
  <c r="G1592" i="1" s="1"/>
  <c r="G1591" i="1"/>
  <c r="C1591" i="1"/>
  <c r="H1591" i="1" s="1"/>
  <c r="G1590" i="1"/>
  <c r="C1590" i="1"/>
  <c r="H1590" i="1" s="1"/>
  <c r="C1589" i="1"/>
  <c r="C1588" i="1"/>
  <c r="G1588" i="1" s="1"/>
  <c r="G1587" i="1"/>
  <c r="C1587" i="1"/>
  <c r="H1587" i="1" s="1"/>
  <c r="C1586" i="1"/>
  <c r="H1586" i="1" s="1"/>
  <c r="C1585" i="1"/>
  <c r="H1584" i="1"/>
  <c r="C1584" i="1"/>
  <c r="G1584" i="1" s="1"/>
  <c r="C1582" i="1"/>
  <c r="H1581" i="1"/>
  <c r="G1581" i="1"/>
  <c r="D1581" i="1"/>
  <c r="C1581" i="1"/>
  <c r="J1581" i="1" s="1"/>
  <c r="J1580" i="1"/>
  <c r="D1580" i="1"/>
  <c r="C1580" i="1"/>
  <c r="H1579" i="1"/>
  <c r="G1579" i="1"/>
  <c r="D1579" i="1"/>
  <c r="C1579" i="1"/>
  <c r="J1579" i="1" s="1"/>
  <c r="J1578" i="1"/>
  <c r="D1578" i="1"/>
  <c r="C1578" i="1"/>
  <c r="D1577" i="1"/>
  <c r="C1577" i="1"/>
  <c r="H1576" i="1"/>
  <c r="G1576" i="1"/>
  <c r="I1576" i="1" s="1"/>
  <c r="D1576" i="1"/>
  <c r="C1576" i="1"/>
  <c r="J1576" i="1" s="1"/>
  <c r="D1575" i="1"/>
  <c r="J1575" i="1" s="1"/>
  <c r="C1575" i="1"/>
  <c r="H1574" i="1"/>
  <c r="G1574" i="1"/>
  <c r="I1574" i="1" s="1"/>
  <c r="D1574" i="1"/>
  <c r="C1574" i="1"/>
  <c r="J1574" i="1" s="1"/>
  <c r="D1573" i="1"/>
  <c r="J1573" i="1" s="1"/>
  <c r="C1573" i="1"/>
  <c r="D1572" i="1"/>
  <c r="C1572" i="1"/>
  <c r="D1571" i="1"/>
  <c r="C1571" i="1"/>
  <c r="H1570" i="1"/>
  <c r="G1570" i="1"/>
  <c r="I1570" i="1" s="1"/>
  <c r="D1570" i="1"/>
  <c r="C1570" i="1"/>
  <c r="J1570" i="1" s="1"/>
  <c r="D1569" i="1"/>
  <c r="J1569" i="1" s="1"/>
  <c r="C1569" i="1"/>
  <c r="H1568" i="1"/>
  <c r="G1568" i="1"/>
  <c r="I1568" i="1" s="1"/>
  <c r="D1568" i="1"/>
  <c r="C1568" i="1"/>
  <c r="J1568" i="1" s="1"/>
  <c r="D1567" i="1"/>
  <c r="J1567" i="1" s="1"/>
  <c r="C1567" i="1"/>
  <c r="H1566" i="1"/>
  <c r="G1566" i="1"/>
  <c r="I1566" i="1" s="1"/>
  <c r="D1566" i="1"/>
  <c r="C1566" i="1"/>
  <c r="J1566" i="1" s="1"/>
  <c r="D1565" i="1"/>
  <c r="J1565" i="1" s="1"/>
  <c r="C1565" i="1"/>
  <c r="H1564" i="1"/>
  <c r="G1564" i="1"/>
  <c r="I1564" i="1" s="1"/>
  <c r="D1564" i="1"/>
  <c r="C1564" i="1"/>
  <c r="J1564" i="1" s="1"/>
  <c r="H1563" i="1"/>
  <c r="G1563" i="1"/>
  <c r="D1563" i="1"/>
  <c r="C1563" i="1"/>
  <c r="D1562" i="1"/>
  <c r="J1562" i="1" s="1"/>
  <c r="C1562" i="1"/>
  <c r="H1561" i="1"/>
  <c r="G1561" i="1"/>
  <c r="I1561" i="1" s="1"/>
  <c r="D1561" i="1"/>
  <c r="C1561" i="1"/>
  <c r="J1561" i="1" s="1"/>
  <c r="G1560" i="1"/>
  <c r="I1560" i="1" s="1"/>
  <c r="D1560" i="1"/>
  <c r="C1560" i="1"/>
  <c r="H1560" i="1" s="1"/>
  <c r="H1559" i="1"/>
  <c r="D1559" i="1"/>
  <c r="C1559" i="1"/>
  <c r="J1559" i="1" s="1"/>
  <c r="J1558" i="1"/>
  <c r="D1558" i="1"/>
  <c r="C1558" i="1"/>
  <c r="H1557" i="1"/>
  <c r="G1557" i="1"/>
  <c r="I1557" i="1" s="1"/>
  <c r="D1557" i="1"/>
  <c r="C1557" i="1"/>
  <c r="J1557" i="1" s="1"/>
  <c r="H1556" i="1"/>
  <c r="G1556" i="1"/>
  <c r="D1556" i="1"/>
  <c r="C1556" i="1"/>
  <c r="H1555" i="1"/>
  <c r="G1555" i="1"/>
  <c r="D1555" i="1"/>
  <c r="C1555" i="1"/>
  <c r="G1554" i="1"/>
  <c r="I1554" i="1" s="1"/>
  <c r="D1554" i="1"/>
  <c r="C1554" i="1"/>
  <c r="H1554" i="1" s="1"/>
  <c r="H1553" i="1"/>
  <c r="D1553" i="1"/>
  <c r="C1553" i="1"/>
  <c r="J1553" i="1" s="1"/>
  <c r="D1552" i="1"/>
  <c r="C1552" i="1"/>
  <c r="H1551" i="1"/>
  <c r="G1551" i="1"/>
  <c r="I1551" i="1" s="1"/>
  <c r="D1551" i="1"/>
  <c r="C1551" i="1"/>
  <c r="J1551" i="1" s="1"/>
  <c r="G1550" i="1"/>
  <c r="I1550" i="1" s="1"/>
  <c r="D1550" i="1"/>
  <c r="C1550" i="1"/>
  <c r="H1550" i="1" s="1"/>
  <c r="H1549" i="1"/>
  <c r="D1549" i="1"/>
  <c r="C1549" i="1"/>
  <c r="J1549" i="1" s="1"/>
  <c r="D1548" i="1"/>
  <c r="C1548" i="1"/>
  <c r="D1547" i="1"/>
  <c r="H1547" i="1" s="1"/>
  <c r="C1547" i="1"/>
  <c r="J1547" i="1" s="1"/>
  <c r="D1546" i="1"/>
  <c r="H1546" i="1" s="1"/>
  <c r="C1546" i="1"/>
  <c r="J1545" i="1"/>
  <c r="H1545" i="1"/>
  <c r="G1545" i="1"/>
  <c r="I1545" i="1" s="1"/>
  <c r="D1545" i="1"/>
  <c r="C1545" i="1"/>
  <c r="D1544" i="1"/>
  <c r="C1544" i="1"/>
  <c r="G1544" i="1" s="1"/>
  <c r="J1543" i="1"/>
  <c r="D1543" i="1"/>
  <c r="H1543" i="1" s="1"/>
  <c r="C1543" i="1"/>
  <c r="D1542" i="1"/>
  <c r="H1542" i="1" s="1"/>
  <c r="C1542" i="1"/>
  <c r="J1541" i="1"/>
  <c r="H1541" i="1"/>
  <c r="G1541" i="1"/>
  <c r="I1541" i="1" s="1"/>
  <c r="D1541" i="1"/>
  <c r="C1541" i="1"/>
  <c r="H1540" i="1"/>
  <c r="G1540" i="1"/>
  <c r="D1540" i="1"/>
  <c r="C1540" i="1"/>
  <c r="H1539" i="1"/>
  <c r="G1539" i="1"/>
  <c r="D1539" i="1"/>
  <c r="C1539"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G1399" i="1"/>
  <c r="D1399" i="1"/>
  <c r="H1399" i="1" s="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C1181"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D974" i="1"/>
  <c r="G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D844" i="1"/>
  <c r="H844" i="1" s="1"/>
  <c r="C844" i="1"/>
  <c r="H843" i="1"/>
  <c r="D843" i="1"/>
  <c r="G843" i="1" s="1"/>
  <c r="C843" i="1"/>
  <c r="H842" i="1"/>
  <c r="G842" i="1"/>
  <c r="D842" i="1"/>
  <c r="C842" i="1"/>
  <c r="H841" i="1"/>
  <c r="D841" i="1"/>
  <c r="G841" i="1" s="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G663" i="1"/>
  <c r="D663" i="1"/>
  <c r="H663" i="1" s="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D649" i="1"/>
  <c r="H649" i="1" s="1"/>
  <c r="C649" i="1"/>
  <c r="H648" i="1"/>
  <c r="D648" i="1"/>
  <c r="G648" i="1" s="1"/>
  <c r="C648" i="1"/>
  <c r="H647" i="1"/>
  <c r="D647" i="1"/>
  <c r="G647" i="1" s="1"/>
  <c r="C647" i="1"/>
  <c r="G646" i="1"/>
  <c r="D646" i="1"/>
  <c r="H646" i="1" s="1"/>
  <c r="C646" i="1"/>
  <c r="H645" i="1"/>
  <c r="G645" i="1"/>
  <c r="D645" i="1"/>
  <c r="C645" i="1"/>
  <c r="C642" i="1"/>
  <c r="C641"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H604" i="1" s="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D422" i="1"/>
  <c r="G422" i="1" s="1"/>
  <c r="C422" i="1"/>
  <c r="C421" i="1"/>
  <c r="H416" i="1"/>
  <c r="D416" i="1"/>
  <c r="G416" i="1" s="1"/>
  <c r="C416" i="1"/>
  <c r="H415" i="1"/>
  <c r="G415" i="1"/>
  <c r="D415" i="1"/>
  <c r="C415" i="1"/>
  <c r="D414" i="1"/>
  <c r="H414" i="1" s="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D400" i="1"/>
  <c r="G400" i="1" s="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D373" i="1"/>
  <c r="H373" i="1" s="1"/>
  <c r="C373" i="1"/>
  <c r="H372" i="1"/>
  <c r="G372" i="1"/>
  <c r="D372" i="1"/>
  <c r="C372" i="1"/>
  <c r="H371" i="1"/>
  <c r="G371" i="1"/>
  <c r="D371" i="1"/>
  <c r="C371" i="1"/>
  <c r="H370" i="1"/>
  <c r="G370" i="1"/>
  <c r="D370" i="1"/>
  <c r="C370" i="1"/>
  <c r="D369" i="1"/>
  <c r="H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H305" i="1"/>
  <c r="D305" i="1"/>
  <c r="G305" i="1" s="1"/>
  <c r="C305" i="1"/>
  <c r="C304" i="1"/>
  <c r="H302" i="1"/>
  <c r="D302" i="1"/>
  <c r="G302" i="1" s="1"/>
  <c r="C302" i="1"/>
  <c r="D301" i="1"/>
  <c r="H301" i="1" s="1"/>
  <c r="C301" i="1"/>
  <c r="H300" i="1"/>
  <c r="D300" i="1"/>
  <c r="G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D267" i="1"/>
  <c r="H267" i="1" s="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C174" i="1"/>
  <c r="H173" i="1"/>
  <c r="G173" i="1"/>
  <c r="D173" i="1"/>
  <c r="C173" i="1"/>
  <c r="H172" i="1"/>
  <c r="G172" i="1"/>
  <c r="D172" i="1"/>
  <c r="C172" i="1"/>
  <c r="D171" i="1"/>
  <c r="H171" i="1" s="1"/>
  <c r="C171" i="1"/>
  <c r="H170" i="1"/>
  <c r="D170" i="1"/>
  <c r="G170" i="1" s="1"/>
  <c r="C170" i="1"/>
  <c r="H169" i="1"/>
  <c r="D169" i="1"/>
  <c r="G169" i="1" s="1"/>
  <c r="C169" i="1"/>
  <c r="D168" i="1"/>
  <c r="H168" i="1" s="1"/>
  <c r="C168" i="1"/>
  <c r="H167" i="1"/>
  <c r="D167" i="1"/>
  <c r="G167" i="1" s="1"/>
  <c r="C167" i="1"/>
  <c r="D166" i="1"/>
  <c r="H166" i="1" s="1"/>
  <c r="C166" i="1"/>
  <c r="H165" i="1"/>
  <c r="G165" i="1"/>
  <c r="D165" i="1"/>
  <c r="C165" i="1"/>
  <c r="H164" i="1"/>
  <c r="G164" i="1"/>
  <c r="D164" i="1"/>
  <c r="C164" i="1"/>
  <c r="D163" i="1"/>
  <c r="H163" i="1" s="1"/>
  <c r="C163" i="1"/>
  <c r="D162" i="1"/>
  <c r="G162" i="1" s="1"/>
  <c r="C162" i="1"/>
  <c r="D161" i="1"/>
  <c r="H161" i="1" s="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D124" i="1"/>
  <c r="H124" i="1" s="1"/>
  <c r="C124" i="1"/>
  <c r="D123" i="1"/>
  <c r="H123" i="1" s="1"/>
  <c r="C123" i="1"/>
  <c r="D122" i="1"/>
  <c r="H122" i="1" s="1"/>
  <c r="C122" i="1"/>
  <c r="H120" i="1"/>
  <c r="G120" i="1"/>
  <c r="D120" i="1"/>
  <c r="C120" i="1"/>
  <c r="H119" i="1"/>
  <c r="G119" i="1"/>
  <c r="D119" i="1"/>
  <c r="C119" i="1"/>
  <c r="H118" i="1"/>
  <c r="G118" i="1"/>
  <c r="D118" i="1"/>
  <c r="C118" i="1"/>
  <c r="H117" i="1"/>
  <c r="D117" i="1"/>
  <c r="G117" i="1" s="1"/>
  <c r="C117" i="1"/>
  <c r="D116" i="1"/>
  <c r="H116" i="1" s="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C108" i="1"/>
  <c r="H107" i="1"/>
  <c r="G107" i="1"/>
  <c r="D107" i="1"/>
  <c r="C107" i="1"/>
  <c r="H106" i="1"/>
  <c r="G106" i="1"/>
  <c r="D106" i="1"/>
  <c r="C106" i="1"/>
  <c r="G105" i="1"/>
  <c r="D105" i="1"/>
  <c r="H105" i="1" s="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H90" i="1"/>
  <c r="G90" i="1"/>
  <c r="D90" i="1"/>
  <c r="C90" i="1"/>
  <c r="D89" i="1"/>
  <c r="H89" i="1" s="1"/>
  <c r="C89" i="1"/>
  <c r="D88" i="1"/>
  <c r="H88" i="1" s="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8" i="1" s="1"/>
  <c r="C78" i="1"/>
  <c r="H77" i="1"/>
  <c r="G77" i="1"/>
  <c r="D77" i="1"/>
  <c r="C77" i="1"/>
  <c r="H76" i="1"/>
  <c r="G76" i="1"/>
  <c r="D76" i="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C63" i="1"/>
  <c r="H62" i="1"/>
  <c r="G62" i="1"/>
  <c r="D62" i="1"/>
  <c r="C62" i="1"/>
  <c r="H61" i="1"/>
  <c r="G61" i="1"/>
  <c r="D61" i="1"/>
  <c r="C61" i="1"/>
  <c r="D60" i="1"/>
  <c r="H59" i="1"/>
  <c r="G59" i="1"/>
  <c r="D59" i="1"/>
  <c r="C59" i="1"/>
  <c r="H58" i="1"/>
  <c r="G58" i="1"/>
  <c r="D58" i="1"/>
  <c r="C58" i="1"/>
  <c r="H57" i="1"/>
  <c r="G57" i="1"/>
  <c r="D57" i="1"/>
  <c r="C57" i="1"/>
  <c r="H56" i="1"/>
  <c r="G56" i="1"/>
  <c r="D56" i="1"/>
  <c r="C56" i="1"/>
  <c r="D55" i="1"/>
  <c r="H55" i="1" s="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F236" i="9" l="1"/>
  <c r="E312" i="9"/>
  <c r="B312" i="9" s="1"/>
  <c r="E31" i="9"/>
  <c r="B31" i="9" s="1"/>
  <c r="E36" i="9"/>
  <c r="B36" i="9" s="1"/>
  <c r="B236" i="9"/>
  <c r="E320" i="9"/>
  <c r="B320" i="9" s="1"/>
  <c r="E324" i="9"/>
  <c r="B324" i="9" s="1"/>
  <c r="E329" i="9"/>
  <c r="B329" i="9" s="1"/>
  <c r="G414" i="1"/>
  <c r="H422" i="1"/>
  <c r="G635" i="1"/>
  <c r="G298" i="1"/>
  <c r="B264" i="9"/>
  <c r="H848" i="1"/>
  <c r="G844" i="1"/>
  <c r="G753" i="1"/>
  <c r="G734" i="1"/>
  <c r="E30" i="9"/>
  <c r="B30" i="9" s="1"/>
  <c r="G662" i="1"/>
  <c r="G650" i="1"/>
  <c r="B296" i="9"/>
  <c r="E25" i="9"/>
  <c r="B25" i="9" s="1"/>
  <c r="G649" i="1"/>
  <c r="F656" i="4"/>
  <c r="H1636" i="1"/>
  <c r="H1684" i="1"/>
  <c r="G1683" i="1"/>
  <c r="G1670" i="1"/>
  <c r="G1655" i="1"/>
  <c r="G1654" i="1"/>
  <c r="G1610" i="1"/>
  <c r="G1606" i="1"/>
  <c r="G1635" i="1"/>
  <c r="G1634" i="1"/>
  <c r="D51" i="8"/>
  <c r="H1612" i="1"/>
  <c r="H1602" i="1"/>
  <c r="G1602" i="1"/>
  <c r="H1604" i="1"/>
  <c r="H1588" i="1"/>
  <c r="D6" i="8"/>
  <c r="C1583" i="1" s="1"/>
  <c r="H1583" i="1" s="1"/>
  <c r="G1594" i="1"/>
  <c r="G1583" i="1"/>
  <c r="G1586" i="1"/>
  <c r="H591" i="1"/>
  <c r="G591" i="1"/>
  <c r="G603" i="1"/>
  <c r="G604" i="1"/>
  <c r="E535" i="4"/>
  <c r="D529" i="1" s="1"/>
  <c r="F597" i="4"/>
  <c r="F609" i="4"/>
  <c r="E157" i="9"/>
  <c r="B157" i="9" s="1"/>
  <c r="F502" i="4"/>
  <c r="E117" i="9"/>
  <c r="B117" i="9" s="1"/>
  <c r="F491" i="4"/>
  <c r="D421" i="1"/>
  <c r="F412" i="4"/>
  <c r="G396" i="1"/>
  <c r="H396" i="1"/>
  <c r="F401" i="4"/>
  <c r="D374" i="1"/>
  <c r="E373" i="4"/>
  <c r="G369" i="1"/>
  <c r="G373" i="1"/>
  <c r="F374" i="4"/>
  <c r="G304" i="1"/>
  <c r="H304" i="1"/>
  <c r="H317" i="1"/>
  <c r="G317" i="1"/>
  <c r="G318" i="1"/>
  <c r="F322" i="4"/>
  <c r="G301" i="1"/>
  <c r="G423" i="1"/>
  <c r="E648" i="4"/>
  <c r="D642" i="1" s="1"/>
  <c r="G267" i="1"/>
  <c r="E262" i="4"/>
  <c r="D258" i="1" s="1"/>
  <c r="H258" i="1" s="1"/>
  <c r="G265" i="1"/>
  <c r="G266" i="1"/>
  <c r="E81" i="9"/>
  <c r="B81" i="9" s="1"/>
  <c r="G246" i="1"/>
  <c r="H246" i="1"/>
  <c r="F250" i="4"/>
  <c r="F230" i="4"/>
  <c r="E230" i="4"/>
  <c r="D226" i="1" s="1"/>
  <c r="F246" i="4"/>
  <c r="H212" i="1"/>
  <c r="F216" i="4"/>
  <c r="D204" i="1"/>
  <c r="E202" i="4"/>
  <c r="D198" i="1" s="1"/>
  <c r="G197" i="1"/>
  <c r="B244" i="9"/>
  <c r="E57" i="9"/>
  <c r="B57" i="9" s="1"/>
  <c r="B243" i="9"/>
  <c r="E56" i="9"/>
  <c r="B56" i="9" s="1"/>
  <c r="F242" i="9"/>
  <c r="B242" i="9" s="1"/>
  <c r="H190" i="1"/>
  <c r="G190" i="1"/>
  <c r="F194" i="4"/>
  <c r="F241" i="9"/>
  <c r="B241" i="9" s="1"/>
  <c r="E53" i="9"/>
  <c r="B53" i="9" s="1"/>
  <c r="B240" i="9"/>
  <c r="B239" i="9"/>
  <c r="D174" i="1"/>
  <c r="G171" i="1"/>
  <c r="G166" i="1"/>
  <c r="G168" i="1"/>
  <c r="G163" i="1"/>
  <c r="E49" i="9"/>
  <c r="B49" i="9" s="1"/>
  <c r="G161" i="1"/>
  <c r="E164" i="4"/>
  <c r="D160" i="1" s="1"/>
  <c r="H162" i="1"/>
  <c r="F160" i="4"/>
  <c r="E48" i="9"/>
  <c r="B48" i="9" s="1"/>
  <c r="F237" i="9"/>
  <c r="B237" i="9" s="1"/>
  <c r="D150" i="1"/>
  <c r="G124" i="1"/>
  <c r="G122" i="1"/>
  <c r="G123" i="1"/>
  <c r="G116" i="1"/>
  <c r="G108" i="1"/>
  <c r="H108" i="1"/>
  <c r="E106" i="4"/>
  <c r="D102" i="1" s="1"/>
  <c r="G93" i="1"/>
  <c r="G89" i="1"/>
  <c r="E41" i="9"/>
  <c r="B41" i="9" s="1"/>
  <c r="G78" i="1"/>
  <c r="G87" i="1"/>
  <c r="G88" i="1"/>
  <c r="F82" i="4"/>
  <c r="G55" i="1"/>
  <c r="F58" i="4"/>
  <c r="E49" i="4"/>
  <c r="D45" i="1" s="1"/>
  <c r="C54" i="1"/>
  <c r="H60" i="1"/>
  <c r="H63" i="1"/>
  <c r="F64" i="4"/>
  <c r="G60" i="1"/>
  <c r="G63" i="1"/>
  <c r="F230" i="9"/>
  <c r="B230" i="9" s="1"/>
  <c r="H73" i="1"/>
  <c r="G73" i="1"/>
  <c r="H641" i="1"/>
  <c r="G641"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548" i="1"/>
  <c r="G1548" i="1"/>
  <c r="F8" i="4"/>
  <c r="D7" i="4"/>
  <c r="D360" i="4"/>
  <c r="F361" i="4"/>
  <c r="D7" i="5"/>
  <c r="F12" i="5"/>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52" i="1"/>
  <c r="G1552" i="1"/>
  <c r="H1585" i="1"/>
  <c r="G1585" i="1"/>
  <c r="H1589" i="1"/>
  <c r="G1589" i="1"/>
  <c r="H1593" i="1"/>
  <c r="G1593" i="1"/>
  <c r="H1597" i="1"/>
  <c r="G1597" i="1"/>
  <c r="H1601" i="1"/>
  <c r="G1601" i="1"/>
  <c r="H1605" i="1"/>
  <c r="G1605" i="1"/>
  <c r="H1609" i="1"/>
  <c r="G1609" i="1"/>
  <c r="H1613" i="1"/>
  <c r="G1613" i="1"/>
  <c r="H1617" i="1"/>
  <c r="G1617" i="1"/>
  <c r="F349" i="4"/>
  <c r="D321" i="4"/>
  <c r="C4" i="1"/>
  <c r="C32" i="1"/>
  <c r="C356" i="1"/>
  <c r="C1017"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J1548" i="1"/>
  <c r="H1558" i="1"/>
  <c r="G1558" i="1"/>
  <c r="D1074"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J1552" i="1"/>
  <c r="J1544" i="1"/>
  <c r="H1572" i="1"/>
  <c r="G1572" i="1"/>
  <c r="H1578" i="1"/>
  <c r="G1578" i="1"/>
  <c r="I1578" i="1" s="1"/>
  <c r="H1580" i="1"/>
  <c r="G1580" i="1"/>
  <c r="H1582" i="1"/>
  <c r="F23" i="4"/>
  <c r="D202" i="4"/>
  <c r="D308" i="4"/>
  <c r="E640" i="4"/>
  <c r="D634" i="1" s="1"/>
  <c r="G1543" i="1"/>
  <c r="I1543" i="1" s="1"/>
  <c r="G1547" i="1"/>
  <c r="J1550" i="1"/>
  <c r="J1554" i="1"/>
  <c r="J1560" i="1"/>
  <c r="G1582" i="1"/>
  <c r="F112" i="4"/>
  <c r="D106" i="4"/>
  <c r="E6" i="5"/>
  <c r="I21" i="3"/>
  <c r="G1542" i="1"/>
  <c r="I1542" i="1" s="1"/>
  <c r="J1542" i="1"/>
  <c r="H1544" i="1"/>
  <c r="I1544" i="1" s="1"/>
  <c r="G1546" i="1"/>
  <c r="I1546" i="1" s="1"/>
  <c r="J1546" i="1"/>
  <c r="G1549" i="1"/>
  <c r="I1549" i="1" s="1"/>
  <c r="G1553" i="1"/>
  <c r="I1553" i="1" s="1"/>
  <c r="G1559" i="1"/>
  <c r="I1559" i="1" s="1"/>
  <c r="H1562" i="1"/>
  <c r="G1562" i="1"/>
  <c r="H1565" i="1"/>
  <c r="G1565" i="1"/>
  <c r="H1567" i="1"/>
  <c r="G1567" i="1"/>
  <c r="H1569" i="1"/>
  <c r="G1569" i="1"/>
  <c r="H1571" i="1"/>
  <c r="G1571" i="1"/>
  <c r="H1573" i="1"/>
  <c r="G1573" i="1"/>
  <c r="H1575" i="1"/>
  <c r="G1575" i="1"/>
  <c r="H1577" i="1"/>
  <c r="G1577" i="1"/>
  <c r="I1579" i="1"/>
  <c r="I1581"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E7" i="4"/>
  <c r="F50" i="4"/>
  <c r="D49" i="4"/>
  <c r="F126" i="4"/>
  <c r="D125" i="4"/>
  <c r="F154" i="4"/>
  <c r="D153" i="4"/>
  <c r="F170" i="4"/>
  <c r="D164" i="4"/>
  <c r="F274" i="4"/>
  <c r="D273" i="4"/>
  <c r="E321" i="4"/>
  <c r="D316" i="1" s="1"/>
  <c r="F647" i="4"/>
  <c r="F431" i="4"/>
  <c r="F177" i="5"/>
  <c r="H336" i="9"/>
  <c r="E177" i="5"/>
  <c r="F91" i="4"/>
  <c r="F237" i="4"/>
  <c r="F314" i="4"/>
  <c r="F366" i="4"/>
  <c r="F426" i="4"/>
  <c r="D571" i="4"/>
  <c r="F607" i="4"/>
  <c r="D629" i="4"/>
  <c r="D535" i="4" s="1"/>
  <c r="D88" i="5"/>
  <c r="G339" i="9"/>
  <c r="E339" i="9" s="1"/>
  <c r="B339" i="9" s="1"/>
  <c r="F219" i="5"/>
  <c r="D522" i="4"/>
  <c r="G345" i="9"/>
  <c r="E345" i="9" s="1"/>
  <c r="D44" i="8"/>
  <c r="E156" i="9"/>
  <c r="B156" i="9" s="1"/>
  <c r="G316" i="9"/>
  <c r="E316" i="9" s="1"/>
  <c r="B316" i="9" s="1"/>
  <c r="G315" i="9"/>
  <c r="D147" i="5"/>
  <c r="E251" i="5"/>
  <c r="F43" i="6"/>
  <c r="D35" i="6"/>
  <c r="E5" i="7"/>
  <c r="G336" i="9"/>
  <c r="E336" i="9" s="1"/>
  <c r="B336" i="9" s="1"/>
  <c r="F178" i="5"/>
  <c r="D274" i="5"/>
  <c r="F277" i="5"/>
  <c r="G347" i="9"/>
  <c r="E347" i="9" s="1"/>
  <c r="D141" i="6"/>
  <c r="F5" i="6"/>
  <c r="H316" i="9"/>
  <c r="H315" i="9"/>
  <c r="E338" i="9"/>
  <c r="B338"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I10" i="9"/>
  <c r="B271" i="9"/>
  <c r="B281" i="9"/>
  <c r="B287" i="9"/>
  <c r="B232" i="9"/>
  <c r="B260" i="9"/>
  <c r="B269" i="9"/>
  <c r="B273" i="9"/>
  <c r="B279" i="9"/>
  <c r="B289" i="9"/>
  <c r="D45" i="8" l="1"/>
  <c r="K1480" i="9" s="1"/>
  <c r="C1628" i="1"/>
  <c r="H19" i="9"/>
  <c r="E19" i="9" s="1"/>
  <c r="B19" i="9" s="1"/>
  <c r="E639" i="4"/>
  <c r="D633" i="1" s="1"/>
  <c r="G421" i="1"/>
  <c r="H421" i="1"/>
  <c r="E360" i="4"/>
  <c r="D355" i="1" s="1"/>
  <c r="D368" i="1"/>
  <c r="H374" i="1"/>
  <c r="G374" i="1"/>
  <c r="F373" i="4"/>
  <c r="H642" i="1"/>
  <c r="G642" i="1"/>
  <c r="F262" i="4"/>
  <c r="G258" i="1"/>
  <c r="G226" i="1"/>
  <c r="H226" i="1"/>
  <c r="H204" i="1"/>
  <c r="G204" i="1"/>
  <c r="H174" i="1"/>
  <c r="G174" i="1"/>
  <c r="E152" i="4"/>
  <c r="D148" i="1" s="1"/>
  <c r="G150" i="1"/>
  <c r="H150" i="1"/>
  <c r="G54" i="1"/>
  <c r="H54" i="1"/>
  <c r="F535" i="4"/>
  <c r="C529" i="1"/>
  <c r="I24" i="3"/>
  <c r="D1255" i="1"/>
  <c r="E309" i="9"/>
  <c r="B309" i="9" s="1"/>
  <c r="F274" i="5"/>
  <c r="C1278" i="1"/>
  <c r="F35" i="6"/>
  <c r="C1431" i="1"/>
  <c r="H27" i="3"/>
  <c r="E315" i="9"/>
  <c r="B315" i="9" s="1"/>
  <c r="I38" i="3"/>
  <c r="C1621" i="1"/>
  <c r="D69" i="5"/>
  <c r="F88" i="5"/>
  <c r="C1093" i="1"/>
  <c r="F164" i="4"/>
  <c r="C160" i="1"/>
  <c r="F125" i="4"/>
  <c r="C121" i="1"/>
  <c r="E6" i="4"/>
  <c r="D3" i="1"/>
  <c r="F106" i="4"/>
  <c r="C102" i="1"/>
  <c r="F202" i="4"/>
  <c r="C198" i="1"/>
  <c r="I1580" i="1"/>
  <c r="G1017" i="1"/>
  <c r="H1017" i="1"/>
  <c r="D418" i="4"/>
  <c r="F360" i="4"/>
  <c r="C355" i="1"/>
  <c r="I1548" i="1"/>
  <c r="F49" i="4"/>
  <c r="C45" i="1"/>
  <c r="E179" i="9"/>
  <c r="B179" i="9" s="1"/>
  <c r="C1537" i="1"/>
  <c r="F141" i="6"/>
  <c r="H30" i="3"/>
  <c r="D251" i="5"/>
  <c r="F629" i="4"/>
  <c r="C623" i="1"/>
  <c r="I1575" i="1"/>
  <c r="I1567" i="1"/>
  <c r="I1562" i="1"/>
  <c r="D1011" i="1"/>
  <c r="I1558" i="1"/>
  <c r="H356" i="1"/>
  <c r="G356" i="1"/>
  <c r="F321" i="4"/>
  <c r="C316" i="1"/>
  <c r="I1552" i="1"/>
  <c r="E308" i="4"/>
  <c r="F308" i="4" s="1"/>
  <c r="H32" i="1"/>
  <c r="G32" i="1"/>
  <c r="F7" i="5"/>
  <c r="D6" i="5"/>
  <c r="H21" i="3"/>
  <c r="C1012" i="1"/>
  <c r="F7" i="4"/>
  <c r="D6" i="4"/>
  <c r="C3" i="1"/>
  <c r="E346" i="9"/>
  <c r="B347" i="9"/>
  <c r="B345" i="9"/>
  <c r="E344" i="9"/>
  <c r="I10" i="3" s="1"/>
  <c r="E176" i="5"/>
  <c r="D1180" i="1" s="1"/>
  <c r="I23" i="3"/>
  <c r="D1181" i="1"/>
  <c r="F273" i="4"/>
  <c r="C269" i="1"/>
  <c r="H24" i="9"/>
  <c r="G24" i="9"/>
  <c r="F153" i="4"/>
  <c r="D152" i="4"/>
  <c r="C149" i="1"/>
  <c r="E180" i="9"/>
  <c r="B180" i="9" s="1"/>
  <c r="B207" i="9"/>
  <c r="F228" i="9"/>
  <c r="B228" i="9" s="1"/>
  <c r="E310" i="9"/>
  <c r="B310" i="9" s="1"/>
  <c r="I32" i="3"/>
  <c r="D1538" i="1"/>
  <c r="F147" i="5"/>
  <c r="C1152" i="1"/>
  <c r="F522" i="4"/>
  <c r="C516" i="1"/>
  <c r="F571" i="4"/>
  <c r="C565" i="1"/>
  <c r="D430" i="4"/>
  <c r="I1573" i="1"/>
  <c r="I1569" i="1"/>
  <c r="I1565" i="1"/>
  <c r="D417" i="4"/>
  <c r="C303" i="1"/>
  <c r="H4" i="1"/>
  <c r="G4" i="1"/>
  <c r="G343" i="9" l="1"/>
  <c r="E343" i="9" s="1"/>
  <c r="B343" i="9" s="1"/>
  <c r="G1628" i="1"/>
  <c r="H1628" i="1"/>
  <c r="C1622" i="1"/>
  <c r="H11" i="3" s="1"/>
  <c r="I39" i="3"/>
  <c r="G342" i="9"/>
  <c r="E342" i="9" s="1"/>
  <c r="B342" i="9" s="1"/>
  <c r="H368" i="1"/>
  <c r="G368" i="1"/>
  <c r="I17" i="3"/>
  <c r="E299" i="4"/>
  <c r="E301" i="4" s="1"/>
  <c r="D297" i="1" s="1"/>
  <c r="G3" i="1"/>
  <c r="H3" i="1"/>
  <c r="E422" i="4"/>
  <c r="I16" i="3"/>
  <c r="D2" i="1"/>
  <c r="H1621" i="1"/>
  <c r="G1621" i="1"/>
  <c r="H1278" i="1"/>
  <c r="G1278" i="1"/>
  <c r="H1538" i="1"/>
  <c r="G1538" i="1"/>
  <c r="D639" i="4"/>
  <c r="F430" i="4"/>
  <c r="C424" i="1"/>
  <c r="E24" i="9"/>
  <c r="H1181" i="1"/>
  <c r="G1181" i="1"/>
  <c r="D422" i="4"/>
  <c r="F6" i="4"/>
  <c r="D300" i="4"/>
  <c r="H16" i="3"/>
  <c r="C2" i="1"/>
  <c r="G299" i="9"/>
  <c r="F6" i="5"/>
  <c r="C1011" i="1"/>
  <c r="E417" i="4"/>
  <c r="D412" i="1" s="1"/>
  <c r="D303" i="1"/>
  <c r="G303" i="1" s="1"/>
  <c r="E418" i="4"/>
  <c r="D413" i="1" s="1"/>
  <c r="F251" i="5"/>
  <c r="H24" i="3"/>
  <c r="C1255" i="1"/>
  <c r="D176" i="5"/>
  <c r="H355" i="1"/>
  <c r="G355" i="1"/>
  <c r="G102" i="1"/>
  <c r="H102" i="1"/>
  <c r="G121" i="1"/>
  <c r="H121" i="1"/>
  <c r="H1093" i="1"/>
  <c r="G1093" i="1"/>
  <c r="H529" i="1"/>
  <c r="G529" i="1"/>
  <c r="H303" i="1"/>
  <c r="H1537" i="1"/>
  <c r="G1537" i="1"/>
  <c r="H45" i="1"/>
  <c r="G45" i="1"/>
  <c r="H1431" i="1"/>
  <c r="G1431" i="1"/>
  <c r="H9" i="3"/>
  <c r="D640" i="4"/>
  <c r="H516" i="1"/>
  <c r="G516" i="1"/>
  <c r="F417" i="4"/>
  <c r="C412" i="1"/>
  <c r="H565" i="1"/>
  <c r="G565" i="1"/>
  <c r="G1152" i="1"/>
  <c r="H1152" i="1"/>
  <c r="G149" i="1"/>
  <c r="H149" i="1"/>
  <c r="D299" i="4"/>
  <c r="H17" i="3"/>
  <c r="F152" i="4"/>
  <c r="C148" i="1"/>
  <c r="H269" i="1"/>
  <c r="G269" i="1"/>
  <c r="H1012" i="1"/>
  <c r="G1012" i="1"/>
  <c r="H316" i="1"/>
  <c r="G316" i="1"/>
  <c r="H299" i="9"/>
  <c r="H623" i="1"/>
  <c r="G623" i="1"/>
  <c r="C413" i="1"/>
  <c r="G198" i="1"/>
  <c r="H198" i="1"/>
  <c r="G160" i="1"/>
  <c r="H160" i="1"/>
  <c r="F69" i="5"/>
  <c r="H22" i="3"/>
  <c r="C1074" i="1"/>
  <c r="H1622" i="1" l="1"/>
  <c r="G1622" i="1"/>
  <c r="E341" i="9"/>
  <c r="F418" i="4"/>
  <c r="E423" i="4"/>
  <c r="E425" i="4" s="1"/>
  <c r="D420" i="1" s="1"/>
  <c r="E300" i="4"/>
  <c r="D296" i="1" s="1"/>
  <c r="D295" i="1"/>
  <c r="G413" i="1"/>
  <c r="H413" i="1"/>
  <c r="F640" i="4"/>
  <c r="C634" i="1"/>
  <c r="F176" i="5"/>
  <c r="C1180" i="1"/>
  <c r="H424" i="1"/>
  <c r="G424" i="1"/>
  <c r="K3" i="9"/>
  <c r="I9" i="3"/>
  <c r="E299" i="9"/>
  <c r="D301" i="4"/>
  <c r="F299" i="4"/>
  <c r="D423" i="4"/>
  <c r="C295" i="1"/>
  <c r="G306" i="9"/>
  <c r="E306" i="9" s="1"/>
  <c r="B306" i="9" s="1"/>
  <c r="F639" i="4"/>
  <c r="C633" i="1"/>
  <c r="H1074" i="1"/>
  <c r="G1074" i="1"/>
  <c r="H412" i="1"/>
  <c r="G412" i="1"/>
  <c r="H1255" i="1"/>
  <c r="G1255" i="1"/>
  <c r="C296" i="1"/>
  <c r="E643" i="4"/>
  <c r="D417" i="1"/>
  <c r="H148" i="1"/>
  <c r="G148" i="1"/>
  <c r="H8" i="3"/>
  <c r="H1011" i="1"/>
  <c r="G1011" i="1"/>
  <c r="H2" i="1"/>
  <c r="G2" i="1"/>
  <c r="D643" i="4"/>
  <c r="D424" i="4"/>
  <c r="F422" i="4"/>
  <c r="C417" i="1"/>
  <c r="B24" i="9"/>
  <c r="N3" i="9"/>
  <c r="I11" i="3"/>
  <c r="H20" i="9" l="1"/>
  <c r="E644" i="4"/>
  <c r="D638" i="1" s="1"/>
  <c r="F300" i="4"/>
  <c r="D418" i="1"/>
  <c r="E424" i="4"/>
  <c r="D419" i="1" s="1"/>
  <c r="E646" i="4"/>
  <c r="B299" i="9"/>
  <c r="G296" i="1"/>
  <c r="H296" i="1"/>
  <c r="H633" i="1"/>
  <c r="G633" i="1"/>
  <c r="D425" i="4"/>
  <c r="F423" i="4"/>
  <c r="D644" i="4"/>
  <c r="C418" i="1"/>
  <c r="G20" i="9"/>
  <c r="G1180" i="1"/>
  <c r="H1180" i="1"/>
  <c r="F424" i="4"/>
  <c r="C419" i="1"/>
  <c r="E645" i="4"/>
  <c r="D637" i="1"/>
  <c r="G295" i="1"/>
  <c r="H295" i="1"/>
  <c r="D645" i="4"/>
  <c r="F643" i="4"/>
  <c r="C637" i="1"/>
  <c r="H417" i="1"/>
  <c r="G417" i="1"/>
  <c r="M3" i="9"/>
  <c r="F301" i="4"/>
  <c r="C297" i="1"/>
  <c r="H634" i="1"/>
  <c r="G634" i="1"/>
  <c r="E20" i="9" l="1"/>
  <c r="B20" i="9" s="1"/>
  <c r="H637" i="1"/>
  <c r="G637" i="1"/>
  <c r="H418" i="1"/>
  <c r="G418" i="1"/>
  <c r="G334" i="9"/>
  <c r="H334" i="9"/>
  <c r="D646" i="4"/>
  <c r="F644" i="4"/>
  <c r="C638" i="1"/>
  <c r="H297" i="1"/>
  <c r="G297" i="1"/>
  <c r="F645" i="4"/>
  <c r="C639" i="1"/>
  <c r="E649" i="4"/>
  <c r="D639" i="1"/>
  <c r="H419" i="1"/>
  <c r="G419" i="1"/>
  <c r="F425" i="4"/>
  <c r="C420" i="1"/>
  <c r="E650" i="4"/>
  <c r="D640" i="1"/>
  <c r="I18" i="3" l="1"/>
  <c r="D643" i="1"/>
  <c r="G639" i="1"/>
  <c r="H639" i="1"/>
  <c r="D650" i="4"/>
  <c r="F646" i="4"/>
  <c r="C640" i="1"/>
  <c r="G297" i="9"/>
  <c r="E297" i="9" s="1"/>
  <c r="B297" i="9" s="1"/>
  <c r="I19" i="3"/>
  <c r="D644" i="1"/>
  <c r="D649" i="4"/>
  <c r="H420" i="1"/>
  <c r="G420" i="1"/>
  <c r="H638" i="1"/>
  <c r="G638" i="1"/>
  <c r="E334" i="9"/>
  <c r="H640" i="1" l="1"/>
  <c r="G640" i="1"/>
  <c r="H7" i="3"/>
  <c r="B334" i="9"/>
  <c r="E298" i="9"/>
  <c r="I8" i="3" s="1"/>
  <c r="F649" i="4"/>
  <c r="H18" i="3"/>
  <c r="C643" i="1"/>
  <c r="F650" i="4"/>
  <c r="H19" i="3"/>
  <c r="C644" i="1"/>
  <c r="J3" i="9" l="1"/>
  <c r="H643" i="1"/>
  <c r="G643" i="1"/>
  <c r="H644" i="1"/>
  <c r="G644" i="1"/>
  <c r="L293" i="9" l="1"/>
  <c r="F293" i="9" s="1"/>
  <c r="H295" i="9"/>
  <c r="G295" i="9"/>
  <c r="G18" i="9"/>
  <c r="H18" i="9"/>
  <c r="I13" i="9"/>
  <c r="J8" i="9"/>
  <c r="G15" i="9"/>
  <c r="I6" i="9"/>
  <c r="K12" i="9"/>
  <c r="G17" i="9"/>
  <c r="K9" i="9"/>
  <c r="L15" i="9"/>
  <c r="G21" i="9"/>
  <c r="I8" i="9"/>
  <c r="M15" i="9"/>
  <c r="K8" i="9"/>
  <c r="J13" i="9"/>
  <c r="K5" i="9"/>
  <c r="J10" i="9"/>
  <c r="G22" i="9"/>
  <c r="K10" i="9"/>
  <c r="G16" i="9"/>
  <c r="I5" i="9"/>
  <c r="K11" i="9"/>
  <c r="J17" i="9"/>
  <c r="J9" i="9"/>
  <c r="H15" i="9"/>
  <c r="J6" i="9"/>
  <c r="I11" i="9"/>
  <c r="H17" i="9"/>
  <c r="K6" i="9"/>
  <c r="J11" i="9"/>
  <c r="I17" i="9"/>
  <c r="J5" i="9"/>
  <c r="L16" i="9"/>
  <c r="I7" i="9"/>
  <c r="K13" i="9"/>
  <c r="J7" i="9"/>
  <c r="I12" i="9"/>
  <c r="I9" i="9"/>
  <c r="H16" i="9"/>
  <c r="H22" i="9"/>
  <c r="K7" i="9"/>
  <c r="J12" i="9"/>
  <c r="M16" i="9"/>
  <c r="H21" i="9"/>
  <c r="E12" i="9" l="1"/>
  <c r="B12" i="9" s="1"/>
  <c r="F16" i="9"/>
  <c r="E5" i="9"/>
  <c r="B5" i="9" s="1"/>
  <c r="E10" i="9"/>
  <c r="B10" i="9" s="1"/>
  <c r="E18" i="9"/>
  <c r="B18" i="9" s="1"/>
  <c r="E8" i="9"/>
  <c r="B8" i="9" s="1"/>
  <c r="E11" i="9"/>
  <c r="B11" i="9" s="1"/>
  <c r="E15" i="9"/>
  <c r="E16" i="9"/>
  <c r="E17" i="9"/>
  <c r="B17" i="9" s="1"/>
  <c r="E295" i="9"/>
  <c r="E21" i="9"/>
  <c r="B21" i="9" s="1"/>
  <c r="E13" i="9"/>
  <c r="B13" i="9" s="1"/>
  <c r="E9" i="9"/>
  <c r="B9" i="9" s="1"/>
  <c r="E7" i="9"/>
  <c r="B7" i="9" s="1"/>
  <c r="E22" i="9"/>
  <c r="B22" i="9" s="1"/>
  <c r="F15" i="9"/>
  <c r="E6" i="9"/>
  <c r="B6" i="9" s="1"/>
  <c r="B293" i="9"/>
  <c r="F23" i="9"/>
  <c r="F14" i="9" l="1"/>
  <c r="F3" i="9" s="1"/>
  <c r="B16" i="9"/>
  <c r="E4" i="9"/>
  <c r="B295" i="9"/>
  <c r="E23" i="9"/>
  <c r="I7" i="3" s="1"/>
  <c r="E14" i="9"/>
  <c r="I12" i="3" s="1"/>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<sst xmlns="http://schemas.openxmlformats.org/spreadsheetml/2006/main" count="4719" uniqueCount="3652">
  <si>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</si>
  <si>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</si>
  <si>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</si>
  <si>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</si>
  <si>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</si>
  <si>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</si>
  <si>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</si>
  <si>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</si>
  <si>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</si>
  <si>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</si>
  <si>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</si>
  <si>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</si>
  <si>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</si>
  <si>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</si>
  <si>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</si>
  <si>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</si>
  <si>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</si>
  <si>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</si>
  <si>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</si>
  <si>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</si>
  <si>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</si>
  <si>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</si>
  <si>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</si>
  <si>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</si>
  <si>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</si>
  <si>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</si>
  <si>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</si>
  <si>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</si>
  <si>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</si>
  <si>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</si>
  <si>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</si>
  <si>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DUBRAVA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</si>
  <si>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</si>
  <si>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</si>
  <si>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</si>
  <si>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</si>
  <si>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</si>
  <si>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</si>
  <si>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</si>
  <si>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</si>
  <si>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</si>
  <si>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</si>
  <si>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</si>
  <si>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</si>
  <si>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</si>
  <si>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</si>
  <si>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</si>
  <si>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</si>
  <si>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</si>
  <si>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</si>
  <si>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</si>
  <si>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</si>
  <si>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</si>
  <si>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</si>
  <si>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</si>
  <si>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</si>
  <si>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25992 - OPĆINA DUBRAVA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</si>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</sst>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704720.92999999993</v>
      </c>
      <c r="D2" s="6">
        <f>'PR-RAS'!E6</f>
        <v>851791.85000000009</v>
      </c>
      <c r="E2" s="6">
        <v>0</v>
      </c>
      <c r="F2" s="6">
        <v>0</v>
      </c>
      <c r="G2" s="7">
        <f t="shared" ref="G2:G274" si="0">(B2/1000)*(C2*1+D2*2)</f>
        <v>2408.3046300000001</v>
      </c>
      <c r="H2" s="7">
        <f t="shared" ref="H2:H274" si="1">ABS(C2-ROUND(C2,0))+ABS(D2-ROUND(D2,0))</f>
        <v>0.21999999997206032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366043.5</v>
      </c>
      <c r="D3" s="1">
        <f>'PR-RAS'!E7</f>
        <v>471551.28</v>
      </c>
      <c r="E3" s="1">
        <v>0</v>
      </c>
      <c r="F3" s="1">
        <v>0</v>
      </c>
      <c r="G3" s="2">
        <f t="shared" si="0"/>
        <v>2618.2921200000001</v>
      </c>
      <c r="H3" s="2">
        <f t="shared" si="1"/>
        <v>0.78000000002793968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357074.07</v>
      </c>
      <c r="D4" s="1">
        <f>'PR-RAS'!E8</f>
        <v>443977.03</v>
      </c>
      <c r="E4" s="1">
        <v>0</v>
      </c>
      <c r="F4" s="1">
        <v>0</v>
      </c>
      <c r="G4" s="2">
        <f t="shared" si="0"/>
        <v>3735.0843900000004</v>
      </c>
      <c r="H4" s="2">
        <f t="shared" si="1"/>
        <v>0.1000000000349246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357074.07</v>
      </c>
      <c r="D5" s="1">
        <f>'PR-RAS'!E9</f>
        <v>443977.03</v>
      </c>
      <c r="E5" s="1">
        <v>0</v>
      </c>
      <c r="F5" s="1">
        <v>0</v>
      </c>
      <c r="G5" s="2">
        <f t="shared" si="0"/>
        <v>4980.1125200000006</v>
      </c>
      <c r="H5" s="2">
        <f t="shared" si="1"/>
        <v>0.1000000000349246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4412.22</v>
      </c>
      <c r="D19" s="1">
        <f>'PR-RAS'!E23</f>
        <v>21946.57</v>
      </c>
      <c r="E19" s="1">
        <v>0</v>
      </c>
      <c r="F19" s="1">
        <v>0</v>
      </c>
      <c r="G19" s="2">
        <f t="shared" si="0"/>
        <v>869.49647999999991</v>
      </c>
      <c r="H19" s="2">
        <f t="shared" si="1"/>
        <v>0.6500000000005457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382.94</v>
      </c>
      <c r="E20" s="1">
        <v>0</v>
      </c>
      <c r="F20" s="1">
        <v>0</v>
      </c>
      <c r="G20" s="2">
        <f t="shared" si="0"/>
        <v>14.55172</v>
      </c>
      <c r="H20" s="2">
        <f t="shared" si="1"/>
        <v>6.0000000000002274E-2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4412.22</v>
      </c>
      <c r="D23" s="1">
        <f>'PR-RAS'!E27</f>
        <v>21563.63</v>
      </c>
      <c r="E23" s="1">
        <v>0</v>
      </c>
      <c r="F23" s="1">
        <v>0</v>
      </c>
      <c r="G23" s="2">
        <f t="shared" si="0"/>
        <v>1045.8685600000001</v>
      </c>
      <c r="H23" s="2">
        <f t="shared" si="1"/>
        <v>0.58999999999923602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4557.21</v>
      </c>
      <c r="D25" s="1">
        <f>'PR-RAS'!E29</f>
        <v>5627.68</v>
      </c>
      <c r="E25" s="1">
        <v>0</v>
      </c>
      <c r="F25" s="1">
        <v>0</v>
      </c>
      <c r="G25" s="2">
        <f t="shared" si="0"/>
        <v>379.50168000000002</v>
      </c>
      <c r="H25" s="2">
        <f t="shared" si="1"/>
        <v>0.52999999999974534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4557.21</v>
      </c>
      <c r="D27" s="1">
        <f>'PR-RAS'!E31</f>
        <v>5627.68</v>
      </c>
      <c r="E27" s="1">
        <v>0</v>
      </c>
      <c r="F27" s="1">
        <v>0</v>
      </c>
      <c r="G27" s="2">
        <f t="shared" si="0"/>
        <v>411.12681999999995</v>
      </c>
      <c r="H27" s="2">
        <f t="shared" si="1"/>
        <v>0.52999999999974534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304591.48</v>
      </c>
      <c r="D45" s="1">
        <f>'PR-RAS'!E49</f>
        <v>329767.96999999997</v>
      </c>
      <c r="E45" s="1">
        <v>0</v>
      </c>
      <c r="F45" s="1">
        <v>0</v>
      </c>
      <c r="G45" s="2">
        <f t="shared" si="0"/>
        <v>42421.606479999995</v>
      </c>
      <c r="H45" s="2">
        <f t="shared" si="1"/>
        <v>0.51000000000931323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272293.38</v>
      </c>
      <c r="D54" s="1">
        <f>'PR-RAS'!E58</f>
        <v>79879.73</v>
      </c>
      <c r="E54" s="1">
        <v>0</v>
      </c>
      <c r="F54" s="1">
        <v>0</v>
      </c>
      <c r="G54" s="2">
        <f t="shared" si="0"/>
        <v>22898.800519999997</v>
      </c>
      <c r="H54" s="2">
        <f t="shared" si="1"/>
        <v>0.65000000000873115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272293.38</v>
      </c>
      <c r="D55" s="1">
        <f>'PR-RAS'!E59</f>
        <v>47241</v>
      </c>
      <c r="E55" s="1">
        <v>0</v>
      </c>
      <c r="F55" s="1">
        <v>0</v>
      </c>
      <c r="G55" s="2">
        <f t="shared" si="0"/>
        <v>19805.87052</v>
      </c>
      <c r="H55" s="2">
        <f t="shared" si="1"/>
        <v>0.38000000000465661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32638.73</v>
      </c>
      <c r="E56" s="1">
        <v>0</v>
      </c>
      <c r="F56" s="1">
        <v>0</v>
      </c>
      <c r="G56" s="2">
        <f t="shared" si="0"/>
        <v>3590.2602999999999</v>
      </c>
      <c r="H56" s="2">
        <f t="shared" si="1"/>
        <v>0.27000000000043656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249888.24</v>
      </c>
      <c r="E60" s="1">
        <v>0</v>
      </c>
      <c r="F60" s="1">
        <v>0</v>
      </c>
      <c r="G60" s="2">
        <f t="shared" si="0"/>
        <v>29486.812319999997</v>
      </c>
      <c r="H60" s="2">
        <f t="shared" si="1"/>
        <v>0.23999999999068677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249888.24</v>
      </c>
      <c r="E63" s="1">
        <v>0</v>
      </c>
      <c r="F63" s="1">
        <v>0</v>
      </c>
      <c r="G63" s="2">
        <f>(B63/1000)*(C63*1+D63*2)</f>
        <v>30986.141759999999</v>
      </c>
      <c r="H63" s="2">
        <f>ABS(C63-ROUND(C63,0))+ABS(D63-ROUND(D63,0))</f>
        <v>0.23999999999068677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32298.1</v>
      </c>
      <c r="D70" s="1">
        <f>'PR-RAS'!E74</f>
        <v>0</v>
      </c>
      <c r="E70" s="1">
        <v>0</v>
      </c>
      <c r="F70" s="1">
        <v>0</v>
      </c>
      <c r="G70" s="2">
        <f t="shared" si="0"/>
        <v>2228.5689000000002</v>
      </c>
      <c r="H70" s="2">
        <f t="shared" si="1"/>
        <v>9.9999999998544808E-2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32298.1</v>
      </c>
      <c r="D72" s="1">
        <f>'PR-RAS'!E76</f>
        <v>0</v>
      </c>
      <c r="E72" s="1">
        <v>0</v>
      </c>
      <c r="F72" s="1">
        <v>0</v>
      </c>
      <c r="G72" s="2">
        <f t="shared" si="0"/>
        <v>2293.1650999999997</v>
      </c>
      <c r="H72" s="2">
        <f t="shared" si="1"/>
        <v>9.9999999998544808E-2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5820.86</v>
      </c>
      <c r="D78" s="1">
        <f>'PR-RAS'!E82</f>
        <v>19231.8</v>
      </c>
      <c r="E78" s="1">
        <v>0</v>
      </c>
      <c r="F78" s="1">
        <v>0</v>
      </c>
      <c r="G78" s="2">
        <f t="shared" si="0"/>
        <v>3409.9034200000001</v>
      </c>
      <c r="H78" s="2">
        <f t="shared" si="1"/>
        <v>0.34000000000105501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5820.86</v>
      </c>
      <c r="D87" s="1">
        <f>'PR-RAS'!E91</f>
        <v>19231.8</v>
      </c>
      <c r="E87" s="1">
        <v>0</v>
      </c>
      <c r="F87" s="1">
        <v>0</v>
      </c>
      <c r="G87" s="2">
        <f t="shared" si="0"/>
        <v>3808.4635599999997</v>
      </c>
      <c r="H87" s="2">
        <f t="shared" si="1"/>
        <v>0.34000000000105501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700</v>
      </c>
      <c r="D88" s="1">
        <f>'PR-RAS'!E92</f>
        <v>1866.78</v>
      </c>
      <c r="E88" s="1">
        <v>0</v>
      </c>
      <c r="F88" s="1">
        <v>0</v>
      </c>
      <c r="G88" s="2">
        <f t="shared" si="0"/>
        <v>385.71971999999994</v>
      </c>
      <c r="H88" s="2">
        <f t="shared" si="1"/>
        <v>0.22000000000002728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5120.8599999999997</v>
      </c>
      <c r="D89" s="1">
        <f>'PR-RAS'!E93</f>
        <v>17178.43</v>
      </c>
      <c r="E89" s="1">
        <v>0</v>
      </c>
      <c r="F89" s="1">
        <v>0</v>
      </c>
      <c r="G89" s="2">
        <f t="shared" si="0"/>
        <v>3474.0393599999998</v>
      </c>
      <c r="H89" s="2">
        <f t="shared" si="1"/>
        <v>0.57000000000061846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186.59</v>
      </c>
      <c r="E93" s="1">
        <v>0</v>
      </c>
      <c r="F93" s="1">
        <v>0</v>
      </c>
      <c r="G93" s="2">
        <f t="shared" si="0"/>
        <v>34.332560000000001</v>
      </c>
      <c r="H93" s="2">
        <f t="shared" si="1"/>
        <v>0.40999999999999659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15713.119999999999</v>
      </c>
      <c r="D102" s="1">
        <f>'PR-RAS'!E106</f>
        <v>27200.16</v>
      </c>
      <c r="E102" s="1">
        <v>0</v>
      </c>
      <c r="F102" s="1">
        <v>0</v>
      </c>
      <c r="G102" s="2">
        <f t="shared" si="0"/>
        <v>7081.457440000001</v>
      </c>
      <c r="H102" s="2">
        <f t="shared" si="1"/>
        <v>0.27999999999883585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106.56</v>
      </c>
      <c r="D103" s="1">
        <f>'PR-RAS'!E107</f>
        <v>1233.06</v>
      </c>
      <c r="E103" s="1">
        <v>0</v>
      </c>
      <c r="F103" s="1">
        <v>0</v>
      </c>
      <c r="G103" s="2">
        <f t="shared" si="0"/>
        <v>262.41335999999995</v>
      </c>
      <c r="H103" s="2">
        <f t="shared" si="1"/>
        <v>0.49999999999994316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1233.06</v>
      </c>
      <c r="E105" s="1">
        <v>0</v>
      </c>
      <c r="F105" s="1">
        <v>0</v>
      </c>
      <c r="G105" s="2">
        <f t="shared" si="0"/>
        <v>256.47647999999998</v>
      </c>
      <c r="H105" s="2">
        <f t="shared" si="1"/>
        <v>5.999999999994543E-2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106.56</v>
      </c>
      <c r="D107" s="1">
        <f>'PR-RAS'!E111</f>
        <v>0</v>
      </c>
      <c r="E107" s="1">
        <v>0</v>
      </c>
      <c r="F107" s="1">
        <v>0</v>
      </c>
      <c r="G107" s="2">
        <f t="shared" si="0"/>
        <v>11.295360000000001</v>
      </c>
      <c r="H107" s="2">
        <f t="shared" si="1"/>
        <v>0.43999999999999773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14362.97</v>
      </c>
      <c r="D108" s="1">
        <f>'PR-RAS'!E112</f>
        <v>13863.48</v>
      </c>
      <c r="E108" s="1">
        <v>0</v>
      </c>
      <c r="F108" s="1">
        <v>0</v>
      </c>
      <c r="G108" s="2">
        <f t="shared" si="0"/>
        <v>4503.6225100000001</v>
      </c>
      <c r="H108" s="2">
        <f t="shared" si="1"/>
        <v>0.51000000000021828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122.27</v>
      </c>
      <c r="D110" s="1">
        <f>'PR-RAS'!E114</f>
        <v>1.65</v>
      </c>
      <c r="E110" s="1">
        <v>0</v>
      </c>
      <c r="F110" s="1">
        <v>0</v>
      </c>
      <c r="G110" s="2">
        <f t="shared" si="0"/>
        <v>13.68713</v>
      </c>
      <c r="H110" s="2">
        <f t="shared" si="1"/>
        <v>0.61999999999999611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13342.15</v>
      </c>
      <c r="D111" s="1">
        <f>'PR-RAS'!E115</f>
        <v>13861.83</v>
      </c>
      <c r="E111" s="1">
        <v>0</v>
      </c>
      <c r="F111" s="1">
        <v>0</v>
      </c>
      <c r="G111" s="2">
        <f t="shared" si="0"/>
        <v>4517.2390999999998</v>
      </c>
      <c r="H111" s="2">
        <f t="shared" si="1"/>
        <v>0.31999999999970896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898.55</v>
      </c>
      <c r="D113" s="1">
        <f>'PR-RAS'!E117</f>
        <v>0</v>
      </c>
      <c r="E113" s="1">
        <v>0</v>
      </c>
      <c r="F113" s="1">
        <v>0</v>
      </c>
      <c r="G113" s="2">
        <f t="shared" si="0"/>
        <v>100.63759999999999</v>
      </c>
      <c r="H113" s="2">
        <f t="shared" si="1"/>
        <v>0.45000000000004547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1243.5899999999999</v>
      </c>
      <c r="D116" s="1">
        <f>'PR-RAS'!E120</f>
        <v>12103.62</v>
      </c>
      <c r="E116" s="1">
        <v>0</v>
      </c>
      <c r="F116" s="1">
        <v>0</v>
      </c>
      <c r="G116" s="2">
        <f t="shared" si="0"/>
        <v>2926.8454500000003</v>
      </c>
      <c r="H116" s="2">
        <f t="shared" si="1"/>
        <v>0.7899999999992815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2988.18</v>
      </c>
      <c r="E117" s="1">
        <v>0</v>
      </c>
      <c r="F117" s="1">
        <v>0</v>
      </c>
      <c r="G117" s="2">
        <f t="shared" si="0"/>
        <v>693.25775999999996</v>
      </c>
      <c r="H117" s="2">
        <f t="shared" si="1"/>
        <v>0.17999999999983629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1243.5899999999999</v>
      </c>
      <c r="D118" s="1">
        <f>'PR-RAS'!E122</f>
        <v>9115.44</v>
      </c>
      <c r="E118" s="1">
        <v>0</v>
      </c>
      <c r="F118" s="1">
        <v>0</v>
      </c>
      <c r="G118" s="2">
        <f t="shared" si="0"/>
        <v>2278.5129900000002</v>
      </c>
      <c r="H118" s="2">
        <f t="shared" si="1"/>
        <v>0.85000000000059117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12551.97</v>
      </c>
      <c r="D121" s="1">
        <f>'PR-RAS'!E125</f>
        <v>4040.64</v>
      </c>
      <c r="E121" s="1">
        <v>0</v>
      </c>
      <c r="F121" s="1">
        <v>0</v>
      </c>
      <c r="G121" s="2">
        <f t="shared" si="0"/>
        <v>2475.9899999999998</v>
      </c>
      <c r="H121" s="2">
        <f t="shared" si="1"/>
        <v>0.39000000000078217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551.97</v>
      </c>
      <c r="D122" s="1">
        <f>'PR-RAS'!E126</f>
        <v>4040.64</v>
      </c>
      <c r="E122" s="1">
        <v>0</v>
      </c>
      <c r="F122" s="1">
        <v>0</v>
      </c>
      <c r="G122" s="2">
        <f t="shared" si="0"/>
        <v>1044.6232499999999</v>
      </c>
      <c r="H122" s="2">
        <f t="shared" si="1"/>
        <v>0.39000000000010004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551.97</v>
      </c>
      <c r="D124" s="1">
        <f>'PR-RAS'!E128</f>
        <v>4040.64</v>
      </c>
      <c r="E124" s="1">
        <v>0</v>
      </c>
      <c r="F124" s="1">
        <v>0</v>
      </c>
      <c r="G124" s="2">
        <f t="shared" si="0"/>
        <v>1061.88975</v>
      </c>
      <c r="H124" s="2">
        <f t="shared" si="1"/>
        <v>0.39000000000010004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12000</v>
      </c>
      <c r="D125" s="1">
        <f>'PR-RAS'!E129</f>
        <v>0</v>
      </c>
      <c r="E125" s="1">
        <v>0</v>
      </c>
      <c r="F125" s="1">
        <v>0</v>
      </c>
      <c r="G125" s="2">
        <f t="shared" si="0"/>
        <v>1488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12000</v>
      </c>
      <c r="D127" s="1">
        <f>'PR-RAS'!E131</f>
        <v>0</v>
      </c>
      <c r="E127" s="1">
        <v>0</v>
      </c>
      <c r="F127" s="1">
        <v>0</v>
      </c>
      <c r="G127" s="2">
        <f t="shared" si="0"/>
        <v>1512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518684.03</v>
      </c>
      <c r="D148" s="1">
        <f>'PR-RAS'!E152</f>
        <v>400247.15</v>
      </c>
      <c r="E148" s="1">
        <v>0</v>
      </c>
      <c r="F148" s="1">
        <v>0</v>
      </c>
      <c r="G148" s="2">
        <f t="shared" si="0"/>
        <v>193919.21450999999</v>
      </c>
      <c r="H148" s="2">
        <f t="shared" si="1"/>
        <v>0.18000000005122274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40291.97</v>
      </c>
      <c r="D149" s="1">
        <f>'PR-RAS'!E153</f>
        <v>45754.559999999998</v>
      </c>
      <c r="E149" s="1">
        <v>0</v>
      </c>
      <c r="F149" s="1">
        <v>0</v>
      </c>
      <c r="G149" s="2">
        <f t="shared" si="0"/>
        <v>19506.561319999997</v>
      </c>
      <c r="H149" s="2">
        <f t="shared" si="1"/>
        <v>0.47000000000116415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31694.21</v>
      </c>
      <c r="D150" s="1">
        <f>'PR-RAS'!E154</f>
        <v>36893.24</v>
      </c>
      <c r="E150" s="1">
        <v>0</v>
      </c>
      <c r="F150" s="1">
        <v>0</v>
      </c>
      <c r="G150" s="2">
        <f t="shared" si="0"/>
        <v>15716.622809999999</v>
      </c>
      <c r="H150" s="2">
        <f t="shared" si="1"/>
        <v>0.44999999999708962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31694.21</v>
      </c>
      <c r="D151" s="1">
        <f>'PR-RAS'!E155</f>
        <v>36893.24</v>
      </c>
      <c r="E151" s="1">
        <v>0</v>
      </c>
      <c r="F151" s="1">
        <v>0</v>
      </c>
      <c r="G151" s="2">
        <f t="shared" si="0"/>
        <v>15822.103499999999</v>
      </c>
      <c r="H151" s="2">
        <f t="shared" si="1"/>
        <v>0.44999999999708962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3551.25</v>
      </c>
      <c r="D155" s="1">
        <f>'PR-RAS'!E159</f>
        <v>3400</v>
      </c>
      <c r="E155" s="1">
        <v>0</v>
      </c>
      <c r="F155" s="1">
        <v>0</v>
      </c>
      <c r="G155" s="2">
        <f t="shared" si="0"/>
        <v>1594.0925</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5046.51</v>
      </c>
      <c r="D156" s="1">
        <f>'PR-RAS'!E160</f>
        <v>5461.32</v>
      </c>
      <c r="E156" s="1">
        <v>0</v>
      </c>
      <c r="F156" s="1">
        <v>0</v>
      </c>
      <c r="G156" s="2">
        <f t="shared" si="0"/>
        <v>2475.2182499999999</v>
      </c>
      <c r="H156" s="2">
        <f t="shared" si="1"/>
        <v>0.80999999999949068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5046.51</v>
      </c>
      <c r="D158" s="1">
        <f>'PR-RAS'!E162</f>
        <v>5461.32</v>
      </c>
      <c r="E158" s="1">
        <v>0</v>
      </c>
      <c r="F158" s="1">
        <v>0</v>
      </c>
      <c r="G158" s="2">
        <f t="shared" si="0"/>
        <v>2507.1565500000002</v>
      </c>
      <c r="H158" s="2">
        <f t="shared" si="1"/>
        <v>0.80999999999949068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250693.22</v>
      </c>
      <c r="D160" s="1">
        <f>'PR-RAS'!E164</f>
        <v>178520.07</v>
      </c>
      <c r="E160" s="1">
        <v>0</v>
      </c>
      <c r="F160" s="1">
        <v>0</v>
      </c>
      <c r="G160" s="2">
        <f t="shared" si="0"/>
        <v>96629.604240000001</v>
      </c>
      <c r="H160" s="2">
        <f t="shared" si="1"/>
        <v>0.29000000000814907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7102.42</v>
      </c>
      <c r="D161" s="1">
        <f>'PR-RAS'!E165</f>
        <v>3818.13</v>
      </c>
      <c r="E161" s="1">
        <v>0</v>
      </c>
      <c r="F161" s="1">
        <v>0</v>
      </c>
      <c r="G161" s="2">
        <f t="shared" si="0"/>
        <v>2358.1887999999999</v>
      </c>
      <c r="H161" s="2">
        <f t="shared" si="1"/>
        <v>0.5500000000001819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1085.6099999999999</v>
      </c>
      <c r="D162" s="1">
        <f>'PR-RAS'!E166</f>
        <v>2011.59</v>
      </c>
      <c r="E162" s="1">
        <v>0</v>
      </c>
      <c r="F162" s="1">
        <v>0</v>
      </c>
      <c r="G162" s="2">
        <f t="shared" si="0"/>
        <v>822.51518999999996</v>
      </c>
      <c r="H162" s="2">
        <f t="shared" si="1"/>
        <v>0.8000000000001819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1455.14</v>
      </c>
      <c r="D163" s="1">
        <f>'PR-RAS'!E167</f>
        <v>725.29</v>
      </c>
      <c r="E163" s="1">
        <v>0</v>
      </c>
      <c r="F163" s="1">
        <v>0</v>
      </c>
      <c r="G163" s="2">
        <f t="shared" si="0"/>
        <v>470.72664000000003</v>
      </c>
      <c r="H163" s="2">
        <f t="shared" si="1"/>
        <v>0.43000000000006366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649</v>
      </c>
      <c r="D164" s="1">
        <f>'PR-RAS'!E168</f>
        <v>1081.25</v>
      </c>
      <c r="E164" s="1">
        <v>0</v>
      </c>
      <c r="F164" s="1">
        <v>0</v>
      </c>
      <c r="G164" s="2">
        <f t="shared" si="0"/>
        <v>458.27449999999999</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3912.67</v>
      </c>
      <c r="D165" s="1">
        <f>'PR-RAS'!E169</f>
        <v>0</v>
      </c>
      <c r="E165" s="1">
        <v>0</v>
      </c>
      <c r="F165" s="1">
        <v>0</v>
      </c>
      <c r="G165" s="2">
        <f t="shared" si="0"/>
        <v>641.67788000000007</v>
      </c>
      <c r="H165" s="2">
        <f t="shared" si="1"/>
        <v>0.32999999999992724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49548.039999999994</v>
      </c>
      <c r="D166" s="1">
        <f>'PR-RAS'!E170</f>
        <v>20497.489999999998</v>
      </c>
      <c r="E166" s="1">
        <v>0</v>
      </c>
      <c r="F166" s="1">
        <v>0</v>
      </c>
      <c r="G166" s="2">
        <f t="shared" si="0"/>
        <v>14939.5983</v>
      </c>
      <c r="H166" s="2">
        <f t="shared" si="1"/>
        <v>0.52999999999155989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5224.84</v>
      </c>
      <c r="D167" s="1">
        <f>'PR-RAS'!E171</f>
        <v>3341.45</v>
      </c>
      <c r="E167" s="1">
        <v>0</v>
      </c>
      <c r="F167" s="1">
        <v>0</v>
      </c>
      <c r="G167" s="2">
        <f t="shared" si="0"/>
        <v>1976.6848400000001</v>
      </c>
      <c r="H167" s="2">
        <f t="shared" si="1"/>
        <v>0.60999999999967258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1751.38</v>
      </c>
      <c r="D168" s="1">
        <f>'PR-RAS'!E172</f>
        <v>90</v>
      </c>
      <c r="E168" s="1">
        <v>0</v>
      </c>
      <c r="F168" s="1">
        <v>0</v>
      </c>
      <c r="G168" s="2">
        <f t="shared" si="0"/>
        <v>322.54046000000005</v>
      </c>
      <c r="H168" s="2">
        <f t="shared" si="1"/>
        <v>0.38000000000010914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18784.419999999998</v>
      </c>
      <c r="D169" s="1">
        <f>'PR-RAS'!E173</f>
        <v>11105.53</v>
      </c>
      <c r="E169" s="1">
        <v>0</v>
      </c>
      <c r="F169" s="1">
        <v>0</v>
      </c>
      <c r="G169" s="2">
        <f t="shared" si="0"/>
        <v>6887.24064</v>
      </c>
      <c r="H169" s="2">
        <f t="shared" si="1"/>
        <v>0.88999999999759893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9928.84</v>
      </c>
      <c r="D170" s="1">
        <f>'PR-RAS'!E174</f>
        <v>4838.53</v>
      </c>
      <c r="E170" s="1">
        <v>0</v>
      </c>
      <c r="F170" s="1">
        <v>0</v>
      </c>
      <c r="G170" s="2">
        <f t="shared" si="0"/>
        <v>3313.3971000000006</v>
      </c>
      <c r="H170" s="2">
        <f t="shared" si="1"/>
        <v>0.63000000000010914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13858.56</v>
      </c>
      <c r="D171" s="1">
        <f>'PR-RAS'!E175</f>
        <v>1121.98</v>
      </c>
      <c r="E171" s="1">
        <v>0</v>
      </c>
      <c r="F171" s="1">
        <v>0</v>
      </c>
      <c r="G171" s="2">
        <f t="shared" si="0"/>
        <v>2737.4284000000002</v>
      </c>
      <c r="H171" s="2">
        <f t="shared" si="1"/>
        <v>0.46000000000049113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176317.51</v>
      </c>
      <c r="D174" s="1">
        <f>'PR-RAS'!E178</f>
        <v>148194.02000000002</v>
      </c>
      <c r="E174" s="1">
        <v>0</v>
      </c>
      <c r="F174" s="1">
        <v>0</v>
      </c>
      <c r="G174" s="2">
        <f t="shared" si="0"/>
        <v>81778.060150000005</v>
      </c>
      <c r="H174" s="2">
        <f t="shared" si="1"/>
        <v>0.51000000000931323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4418.29</v>
      </c>
      <c r="D175" s="1">
        <f>'PR-RAS'!E179</f>
        <v>2180.8000000000002</v>
      </c>
      <c r="E175" s="1">
        <v>0</v>
      </c>
      <c r="F175" s="1">
        <v>0</v>
      </c>
      <c r="G175" s="2">
        <f t="shared" si="0"/>
        <v>1527.7008599999997</v>
      </c>
      <c r="H175" s="2">
        <f t="shared" si="1"/>
        <v>0.48999999999978172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53012.95</v>
      </c>
      <c r="D176" s="1">
        <f>'PR-RAS'!E180</f>
        <v>81413.289999999994</v>
      </c>
      <c r="E176" s="1">
        <v>0</v>
      </c>
      <c r="F176" s="1">
        <v>0</v>
      </c>
      <c r="G176" s="2">
        <f t="shared" si="0"/>
        <v>37771.917749999993</v>
      </c>
      <c r="H176" s="2">
        <f t="shared" si="1"/>
        <v>0.33999999999650754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15971.1</v>
      </c>
      <c r="D177" s="1">
        <f>'PR-RAS'!E181</f>
        <v>8018.62</v>
      </c>
      <c r="E177" s="1">
        <v>0</v>
      </c>
      <c r="F177" s="1">
        <v>0</v>
      </c>
      <c r="G177" s="2">
        <f t="shared" si="0"/>
        <v>5633.4678399999993</v>
      </c>
      <c r="H177" s="2">
        <f t="shared" si="1"/>
        <v>0.48000000000047294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40670.480000000003</v>
      </c>
      <c r="D178" s="1">
        <f>'PR-RAS'!E182</f>
        <v>21150.99</v>
      </c>
      <c r="E178" s="1">
        <v>0</v>
      </c>
      <c r="F178" s="1">
        <v>0</v>
      </c>
      <c r="G178" s="2">
        <f t="shared" si="0"/>
        <v>14686.12542</v>
      </c>
      <c r="H178" s="2">
        <f t="shared" si="1"/>
        <v>0.49000000000160071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19253.060000000001</v>
      </c>
      <c r="D179" s="1">
        <f>'PR-RAS'!E183</f>
        <v>16735.38</v>
      </c>
      <c r="E179" s="1">
        <v>0</v>
      </c>
      <c r="F179" s="1">
        <v>0</v>
      </c>
      <c r="G179" s="2">
        <f t="shared" si="0"/>
        <v>9384.8399600000012</v>
      </c>
      <c r="H179" s="2">
        <f t="shared" si="1"/>
        <v>0.44000000000232831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6536.69</v>
      </c>
      <c r="D181" s="1">
        <f>'PR-RAS'!E185</f>
        <v>5434.46</v>
      </c>
      <c r="E181" s="1">
        <v>0</v>
      </c>
      <c r="F181" s="1">
        <v>0</v>
      </c>
      <c r="G181" s="2">
        <f t="shared" si="0"/>
        <v>3133.0097999999998</v>
      </c>
      <c r="H181" s="2">
        <f t="shared" si="1"/>
        <v>0.77000000000043656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5332.96</v>
      </c>
      <c r="D182" s="1">
        <f>'PR-RAS'!E186</f>
        <v>7359.53</v>
      </c>
      <c r="E182" s="1">
        <v>0</v>
      </c>
      <c r="F182" s="1">
        <v>0</v>
      </c>
      <c r="G182" s="2">
        <f t="shared" si="0"/>
        <v>3629.4156199999998</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31121.98</v>
      </c>
      <c r="D183" s="1">
        <f>'PR-RAS'!E187</f>
        <v>5900.95</v>
      </c>
      <c r="E183" s="1">
        <v>0</v>
      </c>
      <c r="F183" s="1">
        <v>0</v>
      </c>
      <c r="G183" s="2">
        <f t="shared" si="0"/>
        <v>7812.1461599999993</v>
      </c>
      <c r="H183" s="2">
        <f t="shared" si="1"/>
        <v>7.0000000000618456E-2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7060.94</v>
      </c>
      <c r="D184" s="1">
        <f>'PR-RAS'!E188</f>
        <v>0</v>
      </c>
      <c r="E184" s="1">
        <v>0</v>
      </c>
      <c r="F184" s="1">
        <v>0</v>
      </c>
      <c r="G184" s="2">
        <f t="shared" si="0"/>
        <v>1292.15202</v>
      </c>
      <c r="H184" s="2">
        <f t="shared" si="1"/>
        <v>6.0000000000400178E-2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10664.310000000001</v>
      </c>
      <c r="D190" s="1">
        <f>'PR-RAS'!E194</f>
        <v>6010.43</v>
      </c>
      <c r="E190" s="1">
        <v>0</v>
      </c>
      <c r="F190" s="1">
        <v>0</v>
      </c>
      <c r="G190" s="2">
        <f t="shared" si="0"/>
        <v>4287.4971300000007</v>
      </c>
      <c r="H190" s="2">
        <f t="shared" si="1"/>
        <v>0.74000000000160071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2199.77</v>
      </c>
      <c r="D191" s="1">
        <f>'PR-RAS'!E195</f>
        <v>1664.59</v>
      </c>
      <c r="E191" s="1">
        <v>0</v>
      </c>
      <c r="F191" s="1">
        <v>0</v>
      </c>
      <c r="G191" s="2">
        <f t="shared" si="0"/>
        <v>1050.5004999999999</v>
      </c>
      <c r="H191" s="2">
        <f t="shared" si="1"/>
        <v>0.64000000000010004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1140.1300000000001</v>
      </c>
      <c r="D192" s="1">
        <f>'PR-RAS'!E196</f>
        <v>672</v>
      </c>
      <c r="E192" s="1">
        <v>0</v>
      </c>
      <c r="F192" s="1">
        <v>0</v>
      </c>
      <c r="G192" s="2">
        <f t="shared" si="0"/>
        <v>474.46883000000003</v>
      </c>
      <c r="H192" s="2">
        <f t="shared" si="1"/>
        <v>0.13000000000010914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1407.95</v>
      </c>
      <c r="D193" s="1">
        <f>'PR-RAS'!E197</f>
        <v>1032.27</v>
      </c>
      <c r="E193" s="1">
        <v>0</v>
      </c>
      <c r="F193" s="1">
        <v>0</v>
      </c>
      <c r="G193" s="2">
        <f t="shared" si="0"/>
        <v>666.71807999999999</v>
      </c>
      <c r="H193" s="2">
        <f t="shared" si="1"/>
        <v>0.31999999999993634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557.80999999999995</v>
      </c>
      <c r="D194" s="1">
        <f>'PR-RAS'!E198</f>
        <v>557.80999999999995</v>
      </c>
      <c r="E194" s="1">
        <v>0</v>
      </c>
      <c r="F194" s="1">
        <v>0</v>
      </c>
      <c r="G194" s="2">
        <f t="shared" si="0"/>
        <v>322.97198999999995</v>
      </c>
      <c r="H194" s="2">
        <f t="shared" si="1"/>
        <v>0.38000000000010914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2054.86</v>
      </c>
      <c r="D195" s="1">
        <f>'PR-RAS'!E199</f>
        <v>1703.76</v>
      </c>
      <c r="E195" s="1">
        <v>0</v>
      </c>
      <c r="F195" s="1">
        <v>0</v>
      </c>
      <c r="G195" s="2">
        <f t="shared" si="0"/>
        <v>1059.70172</v>
      </c>
      <c r="H195" s="2">
        <f t="shared" si="1"/>
        <v>0.37999999999988177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3303.79</v>
      </c>
      <c r="D197" s="1">
        <f>'PR-RAS'!E201</f>
        <v>380</v>
      </c>
      <c r="E197" s="1">
        <v>0</v>
      </c>
      <c r="F197" s="1">
        <v>0</v>
      </c>
      <c r="G197" s="2">
        <f t="shared" si="0"/>
        <v>796.50283999999999</v>
      </c>
      <c r="H197" s="2">
        <f t="shared" si="1"/>
        <v>0.21000000000003638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1009.6500000000001</v>
      </c>
      <c r="D198" s="1">
        <f>'PR-RAS'!E202</f>
        <v>11107.240000000002</v>
      </c>
      <c r="E198" s="1">
        <v>0</v>
      </c>
      <c r="F198" s="1">
        <v>0</v>
      </c>
      <c r="G198" s="2">
        <f t="shared" si="0"/>
        <v>4575.1536100000012</v>
      </c>
      <c r="H198" s="2">
        <f t="shared" si="1"/>
        <v>0.59000000000150976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267.44</v>
      </c>
      <c r="D204" s="1">
        <f>'PR-RAS'!E208</f>
        <v>4586.93</v>
      </c>
      <c r="E204" s="1">
        <v>0</v>
      </c>
      <c r="F204" s="1">
        <v>0</v>
      </c>
      <c r="G204" s="2">
        <f t="shared" si="0"/>
        <v>1916.5839000000003</v>
      </c>
      <c r="H204" s="2">
        <f t="shared" si="1"/>
        <v>0.50999999999970669</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267.44</v>
      </c>
      <c r="D207" s="1">
        <f>'PR-RAS'!E211</f>
        <v>4586.93</v>
      </c>
      <c r="E207" s="1">
        <v>0</v>
      </c>
      <c r="F207" s="1">
        <v>0</v>
      </c>
      <c r="G207" s="2">
        <f t="shared" si="0"/>
        <v>1944.9078000000002</v>
      </c>
      <c r="H207" s="2">
        <f t="shared" si="1"/>
        <v>0.50999999999970669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742.21</v>
      </c>
      <c r="D212" s="1">
        <f>'PR-RAS'!E216</f>
        <v>6520.31</v>
      </c>
      <c r="E212" s="1">
        <v>0</v>
      </c>
      <c r="F212" s="1">
        <v>0</v>
      </c>
      <c r="G212" s="2">
        <f t="shared" si="0"/>
        <v>2908.1771300000005</v>
      </c>
      <c r="H212" s="2">
        <f t="shared" si="1"/>
        <v>0.52000000000043656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605.12</v>
      </c>
      <c r="D213" s="1">
        <f>'PR-RAS'!E217</f>
        <v>97.29</v>
      </c>
      <c r="E213" s="1">
        <v>0</v>
      </c>
      <c r="F213" s="1">
        <v>0</v>
      </c>
      <c r="G213" s="2">
        <f t="shared" si="0"/>
        <v>169.53640000000001</v>
      </c>
      <c r="H213" s="2">
        <f t="shared" si="1"/>
        <v>0.4100000000000108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137.09</v>
      </c>
      <c r="D216" s="1">
        <f>'PR-RAS'!E220</f>
        <v>6423.02</v>
      </c>
      <c r="E216" s="1">
        <v>0</v>
      </c>
      <c r="F216" s="1">
        <v>0</v>
      </c>
      <c r="G216" s="2">
        <f t="shared" si="0"/>
        <v>2791.3729500000004</v>
      </c>
      <c r="H216" s="2">
        <f t="shared" si="1"/>
        <v>0.11000000000043997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75829.600000000006</v>
      </c>
      <c r="D226" s="1">
        <f>'PR-RAS'!E230</f>
        <v>93545.33</v>
      </c>
      <c r="E226" s="1">
        <v>0</v>
      </c>
      <c r="F226" s="1">
        <v>0</v>
      </c>
      <c r="G226" s="2">
        <f t="shared" si="0"/>
        <v>59157.058500000006</v>
      </c>
      <c r="H226" s="2">
        <f t="shared" si="1"/>
        <v>0.72999999999592546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11719.68</v>
      </c>
      <c r="D242" s="1">
        <f>'PR-RAS'!E246</f>
        <v>7043.53</v>
      </c>
      <c r="E242" s="1">
        <v>0</v>
      </c>
      <c r="F242" s="1">
        <v>0</v>
      </c>
      <c r="G242" s="2">
        <f t="shared" si="0"/>
        <v>6219.4243399999996</v>
      </c>
      <c r="H242" s="2">
        <f t="shared" si="1"/>
        <v>0.78999999999996362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11719.68</v>
      </c>
      <c r="D243" s="1">
        <f>'PR-RAS'!E247</f>
        <v>7043.53</v>
      </c>
      <c r="E243" s="1">
        <v>0</v>
      </c>
      <c r="F243" s="1">
        <v>0</v>
      </c>
      <c r="G243" s="2">
        <f t="shared" si="0"/>
        <v>6245.2310799999996</v>
      </c>
      <c r="H243" s="2">
        <f t="shared" si="1"/>
        <v>0.78999999999996362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64109.919999999998</v>
      </c>
      <c r="D246" s="1">
        <f>'PR-RAS'!E250</f>
        <v>86501.8</v>
      </c>
      <c r="E246" s="1">
        <v>0</v>
      </c>
      <c r="F246" s="1">
        <v>0</v>
      </c>
      <c r="G246" s="2">
        <f t="shared" si="0"/>
        <v>58092.812400000003</v>
      </c>
      <c r="H246" s="2">
        <f t="shared" si="1"/>
        <v>0.27999999999883585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63138.67</v>
      </c>
      <c r="D247" s="1">
        <f>'PR-RAS'!E251</f>
        <v>86501.8</v>
      </c>
      <c r="E247" s="1">
        <v>0</v>
      </c>
      <c r="F247" s="1">
        <v>0</v>
      </c>
      <c r="G247" s="2">
        <f t="shared" si="0"/>
        <v>58090.998420000004</v>
      </c>
      <c r="H247" s="2">
        <f t="shared" si="1"/>
        <v>0.52999999999883585</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971.25</v>
      </c>
      <c r="D248" s="1">
        <f>'PR-RAS'!E252</f>
        <v>0</v>
      </c>
      <c r="E248" s="1">
        <v>0</v>
      </c>
      <c r="F248" s="1">
        <v>0</v>
      </c>
      <c r="G248" s="2">
        <f t="shared" si="0"/>
        <v>239.89875000000001</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92594.37000000001</v>
      </c>
      <c r="D258" s="1">
        <f>'PR-RAS'!E262</f>
        <v>23269.95</v>
      </c>
      <c r="E258" s="1">
        <v>0</v>
      </c>
      <c r="F258" s="1">
        <v>0</v>
      </c>
      <c r="G258" s="2">
        <f t="shared" si="0"/>
        <v>35757.507390000006</v>
      </c>
      <c r="H258" s="2">
        <f t="shared" si="1"/>
        <v>0.42000000000916771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92594.37000000001</v>
      </c>
      <c r="D265" s="1">
        <f>'PR-RAS'!E269</f>
        <v>23269.95</v>
      </c>
      <c r="E265" s="1">
        <v>0</v>
      </c>
      <c r="F265" s="1">
        <v>0</v>
      </c>
      <c r="G265" s="2">
        <f t="shared" si="0"/>
        <v>36731.447280000008</v>
      </c>
      <c r="H265" s="2">
        <f t="shared" si="1"/>
        <v>0.42000000000916771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80403.210000000006</v>
      </c>
      <c r="D266" s="1">
        <f>'PR-RAS'!E270</f>
        <v>13884.18</v>
      </c>
      <c r="E266" s="1">
        <v>0</v>
      </c>
      <c r="F266" s="1">
        <v>0</v>
      </c>
      <c r="G266" s="2">
        <f t="shared" si="0"/>
        <v>28665.466050000003</v>
      </c>
      <c r="H266" s="2">
        <f t="shared" si="1"/>
        <v>0.39000000000669388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12191.16</v>
      </c>
      <c r="D267" s="1">
        <f>'PR-RAS'!E271</f>
        <v>9385.77</v>
      </c>
      <c r="E267" s="1">
        <v>0</v>
      </c>
      <c r="F267" s="1">
        <v>0</v>
      </c>
      <c r="G267" s="2">
        <f t="shared" si="0"/>
        <v>8236.0781999999999</v>
      </c>
      <c r="H267" s="2">
        <f t="shared" si="1"/>
        <v>0.38999999999941792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58265.22</v>
      </c>
      <c r="D269" s="1">
        <f>'PR-RAS'!E273</f>
        <v>48050</v>
      </c>
      <c r="E269" s="1">
        <v>0</v>
      </c>
      <c r="F269" s="1">
        <v>0</v>
      </c>
      <c r="G269" s="2">
        <f t="shared" si="0"/>
        <v>41369.878960000002</v>
      </c>
      <c r="H269" s="2">
        <f t="shared" si="1"/>
        <v>0.22000000000116415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58265.22</v>
      </c>
      <c r="D270" s="1">
        <f>'PR-RAS'!E274</f>
        <v>48050</v>
      </c>
      <c r="E270" s="1">
        <v>0</v>
      </c>
      <c r="F270" s="1">
        <v>0</v>
      </c>
      <c r="G270" s="2">
        <f t="shared" si="0"/>
        <v>41524.244180000002</v>
      </c>
      <c r="H270" s="2">
        <f t="shared" si="1"/>
        <v>0.22000000000116415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58265.22</v>
      </c>
      <c r="D271" s="1">
        <f>'PR-RAS'!E275</f>
        <v>48050</v>
      </c>
      <c r="E271" s="1">
        <v>0</v>
      </c>
      <c r="F271" s="1">
        <v>0</v>
      </c>
      <c r="G271" s="2">
        <f t="shared" si="0"/>
        <v>41678.609400000001</v>
      </c>
      <c r="H271" s="2">
        <f t="shared" si="1"/>
        <v>0.22000000000116415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518684.03</v>
      </c>
      <c r="D295" s="1">
        <f>'PR-RAS'!E299</f>
        <v>400247.15</v>
      </c>
      <c r="E295" s="1">
        <v>0</v>
      </c>
      <c r="F295" s="1">
        <v>0</v>
      </c>
      <c r="G295" s="2">
        <f t="shared" si="12"/>
        <v>387838.42901999998</v>
      </c>
      <c r="H295" s="2">
        <f t="shared" si="13"/>
        <v>0.18000000005122274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186036.89999999991</v>
      </c>
      <c r="D296" s="1">
        <f>'PR-RAS'!E300</f>
        <v>451544.70000000007</v>
      </c>
      <c r="E296" s="1">
        <v>0</v>
      </c>
      <c r="F296" s="1">
        <v>0</v>
      </c>
      <c r="G296" s="2">
        <f t="shared" si="12"/>
        <v>321292.2585</v>
      </c>
      <c r="H296" s="2">
        <f t="shared" si="13"/>
        <v>0.40000000002328306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2531504.42</v>
      </c>
      <c r="D298" s="1">
        <f>'PR-RAS'!E302</f>
        <v>1075961.6499999999</v>
      </c>
      <c r="E298" s="1">
        <v>0</v>
      </c>
      <c r="F298" s="1">
        <v>0</v>
      </c>
      <c r="G298" s="2">
        <f t="shared" si="12"/>
        <v>1390978.0328399998</v>
      </c>
      <c r="H298" s="2">
        <f t="shared" si="13"/>
        <v>0.77000000001862645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271546.31</v>
      </c>
      <c r="D300" s="1">
        <f>'PR-RAS'!E304</f>
        <v>223919.86</v>
      </c>
      <c r="E300" s="1">
        <v>0</v>
      </c>
      <c r="F300" s="1">
        <v>0</v>
      </c>
      <c r="G300" s="2">
        <f t="shared" si="12"/>
        <v>215096.42297000001</v>
      </c>
      <c r="H300" s="2">
        <f t="shared" si="13"/>
        <v>0.45000000001164153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6636.07</v>
      </c>
      <c r="D301" s="1">
        <f>'PR-RAS'!E305</f>
        <v>6149.51</v>
      </c>
      <c r="E301" s="1">
        <v>0</v>
      </c>
      <c r="F301" s="1">
        <v>0</v>
      </c>
      <c r="G301" s="2">
        <f t="shared" si="12"/>
        <v>5680.527</v>
      </c>
      <c r="H301" s="2">
        <f t="shared" si="13"/>
        <v>0.55999999999949068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535.89</v>
      </c>
      <c r="D303" s="1">
        <f>'PR-RAS'!E308</f>
        <v>68969.84</v>
      </c>
      <c r="E303" s="1">
        <v>0</v>
      </c>
      <c r="F303" s="1">
        <v>0</v>
      </c>
      <c r="G303" s="2">
        <f t="shared" si="12"/>
        <v>41819.622139999999</v>
      </c>
      <c r="H303" s="2">
        <f t="shared" si="13"/>
        <v>0.2700000000035061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436.35</v>
      </c>
      <c r="D304" s="1">
        <f>'PR-RAS'!E309</f>
        <v>68870.3</v>
      </c>
      <c r="E304" s="1">
        <v>0</v>
      </c>
      <c r="F304" s="1">
        <v>0</v>
      </c>
      <c r="G304" s="2">
        <f t="shared" si="12"/>
        <v>41867.615850000002</v>
      </c>
      <c r="H304" s="2">
        <f t="shared" si="13"/>
        <v>0.65000000000293312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436.35</v>
      </c>
      <c r="D305" s="1">
        <f>'PR-RAS'!E310</f>
        <v>68870.3</v>
      </c>
      <c r="E305" s="1">
        <v>0</v>
      </c>
      <c r="F305" s="1">
        <v>0</v>
      </c>
      <c r="G305" s="2">
        <f t="shared" si="12"/>
        <v>42005.792800000003</v>
      </c>
      <c r="H305" s="2">
        <f t="shared" si="13"/>
        <v>0.65000000000293312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436.35</v>
      </c>
      <c r="D306" s="1">
        <f>'PR-RAS'!E311</f>
        <v>68870.3</v>
      </c>
      <c r="E306" s="1">
        <v>0</v>
      </c>
      <c r="F306" s="1">
        <v>0</v>
      </c>
      <c r="G306" s="2">
        <f t="shared" si="12"/>
        <v>42143.969750000004</v>
      </c>
      <c r="H306" s="2">
        <f t="shared" si="13"/>
        <v>0.65000000000293312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99.54</v>
      </c>
      <c r="D316" s="1">
        <f>'PR-RAS'!E321</f>
        <v>99.54</v>
      </c>
      <c r="E316" s="1">
        <v>0</v>
      </c>
      <c r="F316" s="1">
        <v>0</v>
      </c>
      <c r="G316" s="2">
        <f t="shared" si="12"/>
        <v>94.065300000000008</v>
      </c>
      <c r="H316" s="2">
        <f t="shared" si="13"/>
        <v>0.91999999999998749</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99.54</v>
      </c>
      <c r="D317" s="1">
        <f>'PR-RAS'!E322</f>
        <v>99.54</v>
      </c>
      <c r="E317" s="1">
        <v>0</v>
      </c>
      <c r="F317" s="1">
        <v>0</v>
      </c>
      <c r="G317" s="2">
        <f t="shared" si="12"/>
        <v>94.363920000000007</v>
      </c>
      <c r="H317" s="2">
        <f t="shared" si="13"/>
        <v>0.91999999999998749</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99.54</v>
      </c>
      <c r="D318" s="1">
        <f>'PR-RAS'!E323</f>
        <v>99.54</v>
      </c>
      <c r="E318" s="1">
        <v>0</v>
      </c>
      <c r="F318" s="1">
        <v>0</v>
      </c>
      <c r="G318" s="2">
        <f t="shared" si="12"/>
        <v>94.662540000000007</v>
      </c>
      <c r="H318" s="2">
        <f t="shared" si="13"/>
        <v>0.91999999999998749</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499284.58</v>
      </c>
      <c r="D355" s="1">
        <f>'PR-RAS'!E360</f>
        <v>1112917.08</v>
      </c>
      <c r="E355" s="1">
        <v>0</v>
      </c>
      <c r="F355" s="1">
        <v>0</v>
      </c>
      <c r="G355" s="2">
        <f t="shared" si="12"/>
        <v>964692.03396000003</v>
      </c>
      <c r="H355" s="2">
        <f t="shared" si="13"/>
        <v>0.50000000005820766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13929.21</v>
      </c>
      <c r="D356" s="1">
        <f>'PR-RAS'!E361</f>
        <v>0</v>
      </c>
      <c r="E356" s="1">
        <v>0</v>
      </c>
      <c r="F356" s="1">
        <v>0</v>
      </c>
      <c r="G356" s="2">
        <f t="shared" si="12"/>
        <v>4944.8695499999994</v>
      </c>
      <c r="H356" s="2">
        <f t="shared" si="13"/>
        <v>0.20999999999912689</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13929.21</v>
      </c>
      <c r="D361" s="1">
        <f>'PR-RAS'!E366</f>
        <v>0</v>
      </c>
      <c r="E361" s="1">
        <v>0</v>
      </c>
      <c r="F361" s="1">
        <v>0</v>
      </c>
      <c r="G361" s="2">
        <f t="shared" si="12"/>
        <v>5014.5155999999997</v>
      </c>
      <c r="H361" s="2">
        <f t="shared" si="13"/>
        <v>0.20999999999912689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13929.21</v>
      </c>
      <c r="D367" s="1">
        <f>'PR-RAS'!E372</f>
        <v>0</v>
      </c>
      <c r="E367" s="1">
        <v>0</v>
      </c>
      <c r="F367" s="1">
        <v>0</v>
      </c>
      <c r="G367" s="2">
        <f t="shared" si="12"/>
        <v>5098.0908599999993</v>
      </c>
      <c r="H367" s="2">
        <f t="shared" si="13"/>
        <v>0.20999999999912689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42561.73</v>
      </c>
      <c r="D368" s="1">
        <f>'PR-RAS'!E373</f>
        <v>60743.5</v>
      </c>
      <c r="E368" s="1">
        <v>0</v>
      </c>
      <c r="F368" s="1">
        <v>0</v>
      </c>
      <c r="G368" s="2">
        <f t="shared" si="12"/>
        <v>60205.883910000004</v>
      </c>
      <c r="H368" s="2">
        <f t="shared" si="13"/>
        <v>0.76999999999679858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23138.9</v>
      </c>
      <c r="D369" s="1">
        <f>'PR-RAS'!E374</f>
        <v>20912.5</v>
      </c>
      <c r="E369" s="1">
        <v>0</v>
      </c>
      <c r="F369" s="1">
        <v>0</v>
      </c>
      <c r="G369" s="2">
        <f t="shared" si="12"/>
        <v>23906.715199999999</v>
      </c>
      <c r="H369" s="2">
        <f t="shared" si="13"/>
        <v>0.59999999999854481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23138.9</v>
      </c>
      <c r="D373" s="1">
        <f>'PR-RAS'!E378</f>
        <v>20912.5</v>
      </c>
      <c r="E373" s="1">
        <v>0</v>
      </c>
      <c r="F373" s="1">
        <v>0</v>
      </c>
      <c r="G373" s="2">
        <f t="shared" si="12"/>
        <v>24166.570800000001</v>
      </c>
      <c r="H373" s="2">
        <f t="shared" si="13"/>
        <v>0.59999999999854481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5275.33</v>
      </c>
      <c r="D374" s="1">
        <f>'PR-RAS'!E379</f>
        <v>1206</v>
      </c>
      <c r="E374" s="1">
        <v>0</v>
      </c>
      <c r="F374" s="1">
        <v>0</v>
      </c>
      <c r="G374" s="2">
        <f t="shared" si="12"/>
        <v>2867.3740899999998</v>
      </c>
      <c r="H374" s="2">
        <f t="shared" si="13"/>
        <v>0.32999999999992724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3230.88</v>
      </c>
      <c r="D375" s="1">
        <f>'PR-RAS'!E380</f>
        <v>0</v>
      </c>
      <c r="E375" s="1">
        <v>0</v>
      </c>
      <c r="F375" s="1">
        <v>0</v>
      </c>
      <c r="G375" s="2">
        <f t="shared" si="12"/>
        <v>1208.3491200000001</v>
      </c>
      <c r="H375" s="2">
        <f t="shared" si="13"/>
        <v>0.11999999999989086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1701.5</v>
      </c>
      <c r="D377" s="1">
        <f>'PR-RAS'!E382</f>
        <v>0</v>
      </c>
      <c r="E377" s="1">
        <v>0</v>
      </c>
      <c r="F377" s="1">
        <v>0</v>
      </c>
      <c r="G377" s="2">
        <f t="shared" si="12"/>
        <v>639.76400000000001</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342.95</v>
      </c>
      <c r="D381" s="1">
        <f>'PR-RAS'!E386</f>
        <v>1206</v>
      </c>
      <c r="E381" s="1">
        <v>0</v>
      </c>
      <c r="F381" s="1">
        <v>0</v>
      </c>
      <c r="G381" s="2">
        <f t="shared" si="12"/>
        <v>1046.8809999999999</v>
      </c>
      <c r="H381" s="2">
        <f t="shared" si="13"/>
        <v>5.0000000000011369E-2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13900</v>
      </c>
      <c r="D383" s="1">
        <f>'PR-RAS'!E388</f>
        <v>0</v>
      </c>
      <c r="E383" s="1">
        <v>0</v>
      </c>
      <c r="F383" s="1">
        <v>0</v>
      </c>
      <c r="G383" s="2">
        <f t="shared" si="12"/>
        <v>5309.8</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13900</v>
      </c>
      <c r="D384" s="1">
        <f>'PR-RAS'!E389</f>
        <v>0</v>
      </c>
      <c r="E384" s="1">
        <v>0</v>
      </c>
      <c r="F384" s="1">
        <v>0</v>
      </c>
      <c r="G384" s="2">
        <f t="shared" si="12"/>
        <v>5323.7</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247.5</v>
      </c>
      <c r="D396" s="1">
        <f>'PR-RAS'!E401</f>
        <v>38625</v>
      </c>
      <c r="E396" s="1">
        <v>0</v>
      </c>
      <c r="F396" s="1">
        <v>0</v>
      </c>
      <c r="G396" s="2">
        <f t="shared" si="12"/>
        <v>30611.512500000001</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247.5</v>
      </c>
      <c r="D398" s="1">
        <f>'PR-RAS'!E403</f>
        <v>0</v>
      </c>
      <c r="E398" s="1">
        <v>0</v>
      </c>
      <c r="F398" s="1">
        <v>0</v>
      </c>
      <c r="G398" s="2">
        <f t="shared" si="12"/>
        <v>98.257500000000007</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38625</v>
      </c>
      <c r="E400" s="1">
        <v>0</v>
      </c>
      <c r="F400" s="1">
        <v>0</v>
      </c>
      <c r="G400" s="2">
        <f t="shared" si="12"/>
        <v>30822.75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442793.64</v>
      </c>
      <c r="D407" s="1">
        <f>'PR-RAS'!E412</f>
        <v>1052173.58</v>
      </c>
      <c r="E407" s="1">
        <v>0</v>
      </c>
      <c r="F407" s="1">
        <v>0</v>
      </c>
      <c r="G407" s="2">
        <f t="shared" si="12"/>
        <v>1034139.1648000001</v>
      </c>
      <c r="H407" s="2">
        <f t="shared" si="13"/>
        <v>0.77999999991152436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442793.64</v>
      </c>
      <c r="D408" s="1">
        <f>'PR-RAS'!E413</f>
        <v>1052173.58</v>
      </c>
      <c r="E408" s="1">
        <v>0</v>
      </c>
      <c r="F408" s="1">
        <v>0</v>
      </c>
      <c r="G408" s="2">
        <f t="shared" si="12"/>
        <v>1036686.3056000001</v>
      </c>
      <c r="H408" s="2">
        <f t="shared" si="13"/>
        <v>0.77999999991152436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498748.69</v>
      </c>
      <c r="D413" s="1">
        <f>'PR-RAS'!E418</f>
        <v>1043947.2400000001</v>
      </c>
      <c r="E413" s="1">
        <v>0</v>
      </c>
      <c r="F413" s="1">
        <v>0</v>
      </c>
      <c r="G413" s="2">
        <f t="shared" si="12"/>
        <v>1065696.9860400001</v>
      </c>
      <c r="H413" s="2">
        <f t="shared" si="13"/>
        <v>0.55000000010477379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1977417.93</v>
      </c>
      <c r="D415" s="1">
        <f>'PR-RAS'!E420</f>
        <v>1035998.6</v>
      </c>
      <c r="E415" s="1">
        <v>0</v>
      </c>
      <c r="F415" s="1">
        <v>0</v>
      </c>
      <c r="G415" s="2">
        <f t="shared" si="12"/>
        <v>1676457.8638199999</v>
      </c>
      <c r="H415" s="2">
        <f t="shared" si="13"/>
        <v>0.47000000008847564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5851.38</v>
      </c>
      <c r="D416" s="1">
        <f>'PR-RAS'!E421</f>
        <v>15402.77</v>
      </c>
      <c r="E416" s="1">
        <v>0</v>
      </c>
      <c r="F416" s="1">
        <v>0</v>
      </c>
      <c r="G416" s="2">
        <f t="shared" si="12"/>
        <v>15212.621799999999</v>
      </c>
      <c r="H416" s="2">
        <f t="shared" si="13"/>
        <v>0.60999999999967258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705256.82</v>
      </c>
      <c r="D417" s="1">
        <f>'PR-RAS'!E422</f>
        <v>920761.69000000006</v>
      </c>
      <c r="E417" s="1">
        <v>0</v>
      </c>
      <c r="F417" s="1">
        <v>0</v>
      </c>
      <c r="G417" s="2">
        <f t="shared" si="12"/>
        <v>1059460.5632</v>
      </c>
      <c r="H417" s="2">
        <f t="shared" si="13"/>
        <v>0.48999999999068677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1017968.6100000001</v>
      </c>
      <c r="D418" s="1">
        <f>'PR-RAS'!E423</f>
        <v>1513164.23</v>
      </c>
      <c r="E418" s="1">
        <v>0</v>
      </c>
      <c r="F418" s="1">
        <v>0</v>
      </c>
      <c r="G418" s="2">
        <f t="shared" si="12"/>
        <v>1686471.8781900001</v>
      </c>
      <c r="H418" s="2">
        <f t="shared" si="13"/>
        <v>0.61999999987892807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312711.79000000015</v>
      </c>
      <c r="D420" s="1">
        <f>'PR-RAS'!E425</f>
        <v>592402.53999999992</v>
      </c>
      <c r="E420" s="1">
        <v>0</v>
      </c>
      <c r="F420" s="1">
        <v>0</v>
      </c>
      <c r="G420" s="2">
        <f t="shared" si="12"/>
        <v>627459.56853000005</v>
      </c>
      <c r="H420" s="2">
        <f t="shared" si="13"/>
        <v>0.66999999992549419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554086.49</v>
      </c>
      <c r="D421" s="1">
        <f>'PR-RAS'!E426</f>
        <v>39963.04999999993</v>
      </c>
      <c r="E421" s="1">
        <v>0</v>
      </c>
      <c r="F421" s="1">
        <v>0</v>
      </c>
      <c r="G421" s="2">
        <f t="shared" si="12"/>
        <v>266285.28779999993</v>
      </c>
      <c r="H421" s="2">
        <f t="shared" si="13"/>
        <v>0.53999999992083758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277397.69</v>
      </c>
      <c r="D423" s="1">
        <f>'PR-RAS'!E428</f>
        <v>239322.62999999998</v>
      </c>
      <c r="E423" s="1">
        <v>0</v>
      </c>
      <c r="F423" s="1">
        <v>0</v>
      </c>
      <c r="G423" s="2">
        <f t="shared" si="12"/>
        <v>319050.1249</v>
      </c>
      <c r="H423" s="2">
        <f t="shared" si="13"/>
        <v>0.68000000002211891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400588.77</v>
      </c>
      <c r="D424" s="1">
        <f>'PR-RAS'!E430</f>
        <v>1157226.49</v>
      </c>
      <c r="E424" s="1">
        <v>0</v>
      </c>
      <c r="F424" s="1">
        <v>0</v>
      </c>
      <c r="G424" s="2">
        <f t="shared" si="12"/>
        <v>1148462.66025</v>
      </c>
      <c r="H424" s="2">
        <f t="shared" si="13"/>
        <v>0.71999999997206032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400588.77</v>
      </c>
      <c r="D485" s="1">
        <f>'PR-RAS'!E491</f>
        <v>1157226.49</v>
      </c>
      <c r="E485" s="1">
        <v>0</v>
      </c>
      <c r="F485" s="1">
        <v>0</v>
      </c>
      <c r="G485" s="2">
        <f t="shared" si="12"/>
        <v>1314080.2069999999</v>
      </c>
      <c r="H485" s="2">
        <f t="shared" si="13"/>
        <v>0.71999999997206032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400588.77</v>
      </c>
      <c r="D496" s="1">
        <f>'PR-RAS'!E502</f>
        <v>1157226.49</v>
      </c>
      <c r="E496" s="1">
        <v>0</v>
      </c>
      <c r="F496" s="1">
        <v>0</v>
      </c>
      <c r="G496" s="2">
        <f t="shared" si="12"/>
        <v>1343945.66625</v>
      </c>
      <c r="H496" s="2">
        <f t="shared" si="13"/>
        <v>0.71999999997206032</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400588.77</v>
      </c>
      <c r="D499" s="1">
        <f>'PR-RAS'!E505</f>
        <v>1157226.49</v>
      </c>
      <c r="E499" s="1">
        <v>0</v>
      </c>
      <c r="F499" s="1">
        <v>0</v>
      </c>
      <c r="G499" s="2">
        <f t="shared" si="12"/>
        <v>1352090.7915000001</v>
      </c>
      <c r="H499" s="2">
        <f t="shared" si="13"/>
        <v>0.71999999997206032</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1469.43</v>
      </c>
      <c r="D529" s="1">
        <f>'PR-RAS'!E535</f>
        <v>1469.43</v>
      </c>
      <c r="E529" s="1">
        <v>0</v>
      </c>
      <c r="F529" s="1">
        <v>0</v>
      </c>
      <c r="G529" s="2">
        <f t="shared" ref="G529:G836" si="14">(B529/1000)*(C529*1+D529*2)</f>
        <v>2327.5771199999999</v>
      </c>
      <c r="H529" s="2">
        <f t="shared" ref="H529:H836" si="15">ABS(C529-ROUND(C529,0))+ABS(D529-ROUND(D529,0))</f>
        <v>0.86000000000012733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1469.43</v>
      </c>
      <c r="D591" s="1">
        <f>'PR-RAS'!E597</f>
        <v>1469.43</v>
      </c>
      <c r="E591" s="1">
        <v>0</v>
      </c>
      <c r="F591" s="1">
        <v>0</v>
      </c>
      <c r="G591" s="2">
        <f t="shared" si="14"/>
        <v>2600.8910999999998</v>
      </c>
      <c r="H591" s="2">
        <f t="shared" si="15"/>
        <v>0.86000000000012733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1469.43</v>
      </c>
      <c r="D603" s="1">
        <f>'PR-RAS'!E609</f>
        <v>1469.43</v>
      </c>
      <c r="E603" s="1">
        <v>0</v>
      </c>
      <c r="F603" s="1">
        <v>0</v>
      </c>
      <c r="G603" s="2">
        <f t="shared" si="14"/>
        <v>2653.7905799999999</v>
      </c>
      <c r="H603" s="2">
        <f t="shared" si="15"/>
        <v>0.86000000000012733</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1469.43</v>
      </c>
      <c r="D604" s="1">
        <f>'PR-RAS'!E610</f>
        <v>1469.43</v>
      </c>
      <c r="E604" s="1">
        <v>0</v>
      </c>
      <c r="F604" s="1">
        <v>0</v>
      </c>
      <c r="G604" s="2">
        <f t="shared" si="14"/>
        <v>2658.1988699999997</v>
      </c>
      <c r="H604" s="2">
        <f t="shared" si="15"/>
        <v>0.86000000000012733</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399119.34</v>
      </c>
      <c r="D633" s="1">
        <f>'PR-RAS'!E639</f>
        <v>1155757.06</v>
      </c>
      <c r="E633" s="1">
        <v>0</v>
      </c>
      <c r="F633" s="1">
        <v>0</v>
      </c>
      <c r="G633" s="2">
        <f t="shared" si="14"/>
        <v>1713120.34672</v>
      </c>
      <c r="H633" s="2">
        <f t="shared" si="15"/>
        <v>0.40000000008149073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1309986.46</v>
      </c>
      <c r="E635" s="1">
        <v>0</v>
      </c>
      <c r="F635" s="1">
        <v>0</v>
      </c>
      <c r="G635" s="2">
        <f t="shared" si="14"/>
        <v>1661062.83128</v>
      </c>
      <c r="H635" s="2">
        <f t="shared" si="15"/>
        <v>0.4599999999627471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515922.05</v>
      </c>
      <c r="D636" s="1">
        <f>'PR-RAS'!E642</f>
        <v>0</v>
      </c>
      <c r="E636" s="1">
        <v>0</v>
      </c>
      <c r="F636" s="1">
        <v>0</v>
      </c>
      <c r="G636" s="2">
        <f t="shared" si="14"/>
        <v>327610.50175</v>
      </c>
      <c r="H636" s="2">
        <f t="shared" si="15"/>
        <v>4.9999999988358468E-2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1105845.5899999999</v>
      </c>
      <c r="D637" s="1">
        <f>'PR-RAS'!E643</f>
        <v>2077988.1800000002</v>
      </c>
      <c r="E637" s="1">
        <v>0</v>
      </c>
      <c r="F637" s="1">
        <v>0</v>
      </c>
      <c r="G637" s="2">
        <f t="shared" si="14"/>
        <v>3346518.7602000004</v>
      </c>
      <c r="H637" s="2">
        <f t="shared" si="15"/>
        <v>0.59000000031664968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1019438.0400000002</v>
      </c>
      <c r="D638" s="1">
        <f>'PR-RAS'!E644</f>
        <v>1514633.66</v>
      </c>
      <c r="E638" s="1">
        <v>0</v>
      </c>
      <c r="F638" s="1">
        <v>0</v>
      </c>
      <c r="G638" s="2">
        <f t="shared" si="14"/>
        <v>2579025.3143199999</v>
      </c>
      <c r="H638" s="2">
        <f t="shared" si="15"/>
        <v>0.38000000023748726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86407.549999999697</v>
      </c>
      <c r="D639" s="1">
        <f>'PR-RAS'!E645</f>
        <v>563354.52000000025</v>
      </c>
      <c r="E639" s="1">
        <v>0</v>
      </c>
      <c r="F639" s="1">
        <v>0</v>
      </c>
      <c r="G639" s="2">
        <f t="shared" si="14"/>
        <v>773968.38442000025</v>
      </c>
      <c r="H639" s="2">
        <f t="shared" si="15"/>
        <v>0.93000000005122274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38164.44</v>
      </c>
      <c r="D641" s="1">
        <f>'PR-RAS'!E647</f>
        <v>1349949.5099999998</v>
      </c>
      <c r="E641" s="1">
        <v>0</v>
      </c>
      <c r="F641" s="1">
        <v>0</v>
      </c>
      <c r="G641" s="2">
        <f t="shared" si="14"/>
        <v>1752360.6143999996</v>
      </c>
      <c r="H641" s="2">
        <f t="shared" si="15"/>
        <v>0.93000000022584572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124571.9899999997</v>
      </c>
      <c r="D643" s="1">
        <f>'PR-RAS'!E649</f>
        <v>1913304.03</v>
      </c>
      <c r="E643" s="1">
        <v>0</v>
      </c>
      <c r="F643" s="1">
        <v>0</v>
      </c>
      <c r="G643" s="2">
        <f t="shared" si="14"/>
        <v>2536657.5921</v>
      </c>
      <c r="H643" s="2">
        <f t="shared" si="15"/>
        <v>4.0000000328291208E-2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115531.94</v>
      </c>
      <c r="D646" s="1">
        <f>'PR-RAS'!E653</f>
        <v>807445.37</v>
      </c>
      <c r="E646" s="1">
        <v>0</v>
      </c>
      <c r="F646" s="1">
        <v>0</v>
      </c>
      <c r="G646" s="2">
        <f t="shared" si="14"/>
        <v>1116122.6285999999</v>
      </c>
      <c r="H646" s="2">
        <f t="shared" si="15"/>
        <v>0.42999999999301508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764436.87</v>
      </c>
      <c r="D647" s="1">
        <f>'PR-RAS'!E654</f>
        <v>930793.47</v>
      </c>
      <c r="E647" s="1">
        <v>0</v>
      </c>
      <c r="F647" s="1">
        <v>0</v>
      </c>
      <c r="G647" s="2">
        <f t="shared" si="14"/>
        <v>1696411.3812600002</v>
      </c>
      <c r="H647" s="2">
        <f t="shared" si="15"/>
        <v>0.59999999997671694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676832.76</v>
      </c>
      <c r="D648" s="1">
        <f>'PR-RAS'!E655</f>
        <v>479701.43</v>
      </c>
      <c r="E648" s="1">
        <v>0</v>
      </c>
      <c r="F648" s="1">
        <v>0</v>
      </c>
      <c r="G648" s="2">
        <f t="shared" si="14"/>
        <v>1058644.4461400001</v>
      </c>
      <c r="H648" s="2">
        <f t="shared" si="15"/>
        <v>0.66999999998370185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203136.05000000005</v>
      </c>
      <c r="D649" s="1">
        <f>'PR-RAS'!E656</f>
        <v>1258537.4099999999</v>
      </c>
      <c r="E649" s="1">
        <v>0</v>
      </c>
      <c r="F649" s="1">
        <v>0</v>
      </c>
      <c r="G649" s="2">
        <f t="shared" si="14"/>
        <v>1762696.6437600001</v>
      </c>
      <c r="H649" s="2">
        <f t="shared" si="15"/>
        <v>0.4599999999627471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8</v>
      </c>
      <c r="E650" s="1">
        <v>0</v>
      </c>
      <c r="F650" s="1">
        <v>0</v>
      </c>
      <c r="G650" s="2">
        <f t="shared" si="14"/>
        <v>14.927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6</v>
      </c>
      <c r="E652" s="1">
        <v>0</v>
      </c>
      <c r="F652" s="1">
        <v>0</v>
      </c>
      <c r="G652" s="2">
        <f t="shared" si="14"/>
        <v>11.718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21563.63</v>
      </c>
      <c r="E657" s="1">
        <v>0</v>
      </c>
      <c r="F657" s="1">
        <v>0</v>
      </c>
      <c r="G657" s="2">
        <f t="shared" si="16"/>
        <v>28291.482560000004</v>
      </c>
      <c r="H657" s="2">
        <f t="shared" si="17"/>
        <v>0.36999999999898137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272293.38</v>
      </c>
      <c r="D662" s="1">
        <f>'PR-RAS'!E669</f>
        <v>38241</v>
      </c>
      <c r="E662" s="1">
        <v>0</v>
      </c>
      <c r="F662" s="1">
        <v>0</v>
      </c>
      <c r="G662" s="2">
        <f t="shared" si="14"/>
        <v>230540.52618000002</v>
      </c>
      <c r="H662" s="2">
        <f t="shared" si="15"/>
        <v>0.38000000000465661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9000</v>
      </c>
      <c r="E663" s="1">
        <v>0</v>
      </c>
      <c r="F663" s="1">
        <v>0</v>
      </c>
      <c r="G663" s="2">
        <f t="shared" si="14"/>
        <v>11916</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32638.73</v>
      </c>
      <c r="E666" s="1">
        <v>0</v>
      </c>
      <c r="F666" s="1">
        <v>0</v>
      </c>
      <c r="G666" s="2">
        <f t="shared" si="14"/>
        <v>43409.510900000001</v>
      </c>
      <c r="H666" s="2">
        <f t="shared" si="15"/>
        <v>0.27000000000043656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32298.1</v>
      </c>
      <c r="D699" s="1">
        <f>'PR-RAS'!E706</f>
        <v>0</v>
      </c>
      <c r="E699" s="1">
        <v>0</v>
      </c>
      <c r="F699" s="1">
        <v>0</v>
      </c>
      <c r="G699" s="2">
        <f t="shared" si="14"/>
        <v>22544.073799999998</v>
      </c>
      <c r="H699" s="2">
        <f t="shared" si="15"/>
        <v>9.9999999998544808E-2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1455.14</v>
      </c>
      <c r="D727" s="1">
        <f>'PR-RAS'!E734</f>
        <v>725.29</v>
      </c>
      <c r="E727" s="1">
        <v>0</v>
      </c>
      <c r="F727" s="1">
        <v>0</v>
      </c>
      <c r="G727" s="2">
        <f t="shared" si="14"/>
        <v>2109.5527200000001</v>
      </c>
      <c r="H727" s="2">
        <f t="shared" si="15"/>
        <v>0.43000000000006366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2199.77</v>
      </c>
      <c r="D734" s="1">
        <f>'PR-RAS'!E741</f>
        <v>1664.59</v>
      </c>
      <c r="E734" s="1">
        <v>0</v>
      </c>
      <c r="F734" s="1">
        <v>0</v>
      </c>
      <c r="G734" s="2">
        <f t="shared" si="14"/>
        <v>4052.7203499999996</v>
      </c>
      <c r="H734" s="2">
        <f t="shared" si="15"/>
        <v>0.64000000000010004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768</v>
      </c>
      <c r="D735" s="1">
        <f>'PR-RAS'!E742</f>
        <v>672</v>
      </c>
      <c r="E735" s="1">
        <v>0</v>
      </c>
      <c r="F735" s="1">
        <v>0</v>
      </c>
      <c r="G735" s="2">
        <f t="shared" si="14"/>
        <v>1550.2080000000001</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267.44</v>
      </c>
      <c r="D753" s="1">
        <f>'PR-RAS'!E760</f>
        <v>4586.93</v>
      </c>
      <c r="E753" s="1">
        <v>0</v>
      </c>
      <c r="F753" s="1">
        <v>0</v>
      </c>
      <c r="G753" s="2">
        <f t="shared" si="14"/>
        <v>7099.8576000000012</v>
      </c>
      <c r="H753" s="2">
        <f t="shared" si="15"/>
        <v>0.50999999999970669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12608.65</v>
      </c>
      <c r="D841" s="1">
        <f>'PR-RAS'!E848</f>
        <v>11900</v>
      </c>
      <c r="E841" s="1">
        <v>0</v>
      </c>
      <c r="F841" s="1">
        <v>0</v>
      </c>
      <c r="G841" s="2">
        <f t="shared" si="34"/>
        <v>30583.266</v>
      </c>
      <c r="H841" s="2">
        <f t="shared" si="35"/>
        <v>0.3500000000003638</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67794.559999999998</v>
      </c>
      <c r="D843" s="1">
        <f>'PR-RAS'!E850</f>
        <v>1984.18</v>
      </c>
      <c r="E843" s="1">
        <v>0</v>
      </c>
      <c r="F843" s="1">
        <v>0</v>
      </c>
      <c r="G843" s="2">
        <f t="shared" si="34"/>
        <v>60424.378639999995</v>
      </c>
      <c r="H843" s="2">
        <f t="shared" si="35"/>
        <v>0.62000000000239197</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7975</v>
      </c>
      <c r="D844" s="1">
        <f>'PR-RAS'!E851</f>
        <v>4180.4399999999996</v>
      </c>
      <c r="E844" s="1">
        <v>0</v>
      </c>
      <c r="F844" s="1">
        <v>0</v>
      </c>
      <c r="G844" s="2">
        <f t="shared" si="34"/>
        <v>13771.146839999999</v>
      </c>
      <c r="H844" s="2">
        <f t="shared" si="35"/>
        <v>0.43999999999959982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712.5</v>
      </c>
      <c r="E846" s="1">
        <v>0</v>
      </c>
      <c r="F846" s="1">
        <v>0</v>
      </c>
      <c r="G846" s="2">
        <f t="shared" si="34"/>
        <v>1204.125</v>
      </c>
      <c r="H846" s="2">
        <f t="shared" si="35"/>
        <v>0.5</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4216.16</v>
      </c>
      <c r="D848" s="1">
        <f>'PR-RAS'!E855</f>
        <v>4492.83</v>
      </c>
      <c r="E848" s="1">
        <v>0</v>
      </c>
      <c r="F848" s="1">
        <v>0</v>
      </c>
      <c r="G848" s="2">
        <f t="shared" si="34"/>
        <v>11181.94154</v>
      </c>
      <c r="H848" s="2">
        <f t="shared" si="35"/>
        <v>0.32999999999992724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400588.77</v>
      </c>
      <c r="D909" s="1">
        <f>'PR-RAS'!E916</f>
        <v>1157226.49</v>
      </c>
      <c r="E909" s="1">
        <v>0</v>
      </c>
      <c r="F909" s="1">
        <v>0</v>
      </c>
      <c r="G909" s="2">
        <f t="shared" si="34"/>
        <v>2465257.909</v>
      </c>
      <c r="H909" s="2">
        <f t="shared" si="35"/>
        <v>0.71999999997206032</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1469.43</v>
      </c>
      <c r="D974" s="1">
        <f>'PR-RAS'!E981</f>
        <v>1469.43</v>
      </c>
      <c r="E974" s="1">
        <v>0</v>
      </c>
      <c r="F974" s="1">
        <v>0</v>
      </c>
      <c r="G974" s="2">
        <f t="shared" si="34"/>
        <v>4289.2661699999999</v>
      </c>
      <c r="H974" s="2">
        <f t="shared" si="35"/>
        <v>0.86000000000012733</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1758740.38</v>
      </c>
      <c r="D1582" s="6"/>
      <c r="E1582" s="6">
        <v>0</v>
      </c>
      <c r="F1582" s="6">
        <v>0</v>
      </c>
      <c r="G1582" s="7">
        <f t="shared" ref="G1582:G1686" si="70">B1582/1000*C1582</f>
        <v>1758.74038</v>
      </c>
      <c r="H1582" s="7">
        <f t="shared" ref="H1582:H1686" si="71">ABS(C1582-ROUND(C1582,0))</f>
        <v>0.37999999988824129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2510071.31</v>
      </c>
      <c r="D1583" s="1">
        <v>0</v>
      </c>
      <c r="E1583" s="1">
        <v>0</v>
      </c>
      <c r="F1583" s="1">
        <v>0</v>
      </c>
      <c r="G1583" s="2">
        <f t="shared" si="70"/>
        <v>5020.1426200000005</v>
      </c>
      <c r="H1583" s="2">
        <f t="shared" si="71"/>
        <v>0.31000000005587935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238237.88999999998</v>
      </c>
      <c r="D1585" s="1">
        <v>0</v>
      </c>
      <c r="E1585" s="1">
        <v>0</v>
      </c>
      <c r="F1585" s="1">
        <v>0</v>
      </c>
      <c r="G1585" s="2">
        <f t="shared" si="70"/>
        <v>952.95155999999997</v>
      </c>
      <c r="H1585" s="2">
        <f t="shared" si="71"/>
        <v>0.11000000001513399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45881.11</v>
      </c>
      <c r="D1586" s="1">
        <v>0</v>
      </c>
      <c r="E1586" s="1">
        <v>0</v>
      </c>
      <c r="F1586" s="1">
        <v>0</v>
      </c>
      <c r="G1586" s="2">
        <f t="shared" si="70"/>
        <v>229.40555000000001</v>
      </c>
      <c r="H1586" s="2">
        <f t="shared" si="71"/>
        <v>0.11000000000058208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173416.18</v>
      </c>
      <c r="D1587" s="1">
        <v>0</v>
      </c>
      <c r="E1587" s="1">
        <v>0</v>
      </c>
      <c r="F1587" s="1">
        <v>0</v>
      </c>
      <c r="G1587" s="2">
        <f t="shared" si="70"/>
        <v>1040.4970799999999</v>
      </c>
      <c r="H1587" s="2">
        <f t="shared" si="71"/>
        <v>0.17999999999301508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97.29</v>
      </c>
      <c r="D1588" s="1">
        <v>0</v>
      </c>
      <c r="E1588" s="1">
        <v>0</v>
      </c>
      <c r="F1588" s="1">
        <v>0</v>
      </c>
      <c r="G1588" s="2">
        <f t="shared" si="70"/>
        <v>0.68103000000000002</v>
      </c>
      <c r="H1588" s="2">
        <f t="shared" si="71"/>
        <v>0.29000000000000625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15997.52</v>
      </c>
      <c r="D1591" s="1">
        <v>0</v>
      </c>
      <c r="E1591" s="1">
        <v>0</v>
      </c>
      <c r="F1591" s="1">
        <v>0</v>
      </c>
      <c r="G1591" s="2">
        <f t="shared" si="70"/>
        <v>159.9752</v>
      </c>
      <c r="H1591" s="2">
        <f t="shared" si="71"/>
        <v>0.47999999999956344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2845.79</v>
      </c>
      <c r="D1593" s="1">
        <v>0</v>
      </c>
      <c r="E1593" s="1">
        <v>0</v>
      </c>
      <c r="F1593" s="1">
        <v>0</v>
      </c>
      <c r="G1593" s="2">
        <f t="shared" si="70"/>
        <v>34.149479999999997</v>
      </c>
      <c r="H1593" s="2">
        <f t="shared" si="71"/>
        <v>0.21000000000003638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1112917.08</v>
      </c>
      <c r="D1594" s="1">
        <v>0</v>
      </c>
      <c r="E1594" s="1">
        <v>0</v>
      </c>
      <c r="F1594" s="1">
        <v>0</v>
      </c>
      <c r="G1594" s="2">
        <f t="shared" si="70"/>
        <v>14467.922039999999</v>
      </c>
      <c r="H1594" s="2">
        <f t="shared" si="71"/>
        <v>8.0000000074505806E-2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1158916.3400000001</v>
      </c>
      <c r="D1595" s="1">
        <v>0</v>
      </c>
      <c r="E1595" s="1">
        <v>0</v>
      </c>
      <c r="F1595" s="1">
        <v>0</v>
      </c>
      <c r="G1595" s="2">
        <f t="shared" si="70"/>
        <v>16224.828760000002</v>
      </c>
      <c r="H1595" s="2">
        <f t="shared" si="71"/>
        <v>0.34000000008381903</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1158916.3400000001</v>
      </c>
      <c r="D1599" s="1">
        <v>0</v>
      </c>
      <c r="E1599" s="1">
        <v>0</v>
      </c>
      <c r="F1599" s="1">
        <v>0</v>
      </c>
      <c r="G1599" s="2">
        <f t="shared" si="70"/>
        <v>20860.494119999999</v>
      </c>
      <c r="H1599" s="2">
        <f t="shared" si="71"/>
        <v>0.34000000008381903</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1467637.6600000001</v>
      </c>
      <c r="D1602" s="1">
        <v>0</v>
      </c>
      <c r="E1602" s="1">
        <v>0</v>
      </c>
      <c r="F1602" s="1">
        <v>0</v>
      </c>
      <c r="G1602" s="2">
        <f t="shared" si="70"/>
        <v>30820.390860000007</v>
      </c>
      <c r="H1602" s="2">
        <f t="shared" si="71"/>
        <v>0.33999999985098839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234935.22</v>
      </c>
      <c r="D1604" s="1">
        <v>0</v>
      </c>
      <c r="E1604" s="1">
        <v>0</v>
      </c>
      <c r="F1604" s="1">
        <v>0</v>
      </c>
      <c r="G1604" s="2">
        <f t="shared" si="70"/>
        <v>5403.5100599999996</v>
      </c>
      <c r="H1604" s="2">
        <f t="shared" si="71"/>
        <v>0.22000000000116415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45881.11</v>
      </c>
      <c r="D1605" s="1">
        <v>0</v>
      </c>
      <c r="E1605" s="1">
        <v>0</v>
      </c>
      <c r="F1605" s="1">
        <v>0</v>
      </c>
      <c r="G1605" s="2">
        <f t="shared" si="70"/>
        <v>1101.1466399999999</v>
      </c>
      <c r="H1605" s="2">
        <f t="shared" si="71"/>
        <v>0.11000000000058208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167716.89000000001</v>
      </c>
      <c r="D1606" s="1">
        <v>0</v>
      </c>
      <c r="E1606" s="1">
        <v>0</v>
      </c>
      <c r="F1606" s="1">
        <v>0</v>
      </c>
      <c r="G1606" s="2">
        <f t="shared" si="70"/>
        <v>4192.9222500000005</v>
      </c>
      <c r="H1606" s="2">
        <f t="shared" si="71"/>
        <v>0.10999999998603016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230.23</v>
      </c>
      <c r="D1607" s="1">
        <v>0</v>
      </c>
      <c r="E1607" s="1">
        <v>0</v>
      </c>
      <c r="F1607" s="1">
        <v>0</v>
      </c>
      <c r="G1607" s="2">
        <f t="shared" si="70"/>
        <v>5.9859799999999996</v>
      </c>
      <c r="H1607" s="2">
        <f t="shared" si="71"/>
        <v>0.22999999999998977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16961.16</v>
      </c>
      <c r="D1610" s="1">
        <v>0</v>
      </c>
      <c r="E1610" s="1">
        <v>0</v>
      </c>
      <c r="F1610" s="1">
        <v>0</v>
      </c>
      <c r="G1610" s="2">
        <f t="shared" si="70"/>
        <v>491.87364000000002</v>
      </c>
      <c r="H1610" s="2">
        <f t="shared" si="71"/>
        <v>0.15999999999985448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4145.83</v>
      </c>
      <c r="D1612" s="1">
        <v>0</v>
      </c>
      <c r="E1612" s="1">
        <v>0</v>
      </c>
      <c r="F1612" s="1">
        <v>0</v>
      </c>
      <c r="G1612" s="2">
        <f t="shared" si="70"/>
        <v>128.52072999999999</v>
      </c>
      <c r="H1612" s="2">
        <f t="shared" si="71"/>
        <v>0.17000000000007276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1231012.5900000001</v>
      </c>
      <c r="D1613" s="1">
        <v>0</v>
      </c>
      <c r="E1613" s="1">
        <v>0</v>
      </c>
      <c r="F1613" s="1">
        <v>0</v>
      </c>
      <c r="G1613" s="2">
        <f t="shared" si="70"/>
        <v>39392.402880000001</v>
      </c>
      <c r="H1613" s="2">
        <f t="shared" si="71"/>
        <v>0.40999999991618097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1689.85</v>
      </c>
      <c r="D1614" s="1">
        <v>0</v>
      </c>
      <c r="E1614" s="1">
        <v>0</v>
      </c>
      <c r="F1614" s="1">
        <v>0</v>
      </c>
      <c r="G1614" s="2">
        <f t="shared" si="70"/>
        <v>55.765050000000002</v>
      </c>
      <c r="H1614" s="2">
        <f t="shared" si="71"/>
        <v>0.15000000000009095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1689.85</v>
      </c>
      <c r="D1617" s="1">
        <v>0</v>
      </c>
      <c r="E1617" s="1">
        <v>0</v>
      </c>
      <c r="F1617" s="1">
        <v>0</v>
      </c>
      <c r="G1617" s="2">
        <f t="shared" si="70"/>
        <v>60.834599999999995</v>
      </c>
      <c r="H1617" s="2">
        <f t="shared" si="71"/>
        <v>0.15000000000009095</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2801174.0299999993</v>
      </c>
      <c r="D1621" s="1">
        <v>0</v>
      </c>
      <c r="E1621" s="1">
        <v>0</v>
      </c>
      <c r="F1621" s="1">
        <v>0</v>
      </c>
      <c r="G1621" s="2">
        <f t="shared" si="70"/>
        <v>112046.96119999998</v>
      </c>
      <c r="H1621" s="2">
        <f t="shared" si="71"/>
        <v>2.9999999329447746E-2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307874.16000000003</v>
      </c>
      <c r="D1622" s="1">
        <v>0</v>
      </c>
      <c r="E1622" s="1">
        <v>0</v>
      </c>
      <c r="F1622" s="1">
        <v>0</v>
      </c>
      <c r="G1622" s="2">
        <f t="shared" si="70"/>
        <v>12622.840560000002</v>
      </c>
      <c r="H1622" s="2">
        <f t="shared" si="71"/>
        <v>0.16000000003259629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28033.019999999997</v>
      </c>
      <c r="D1628" s="1">
        <v>0</v>
      </c>
      <c r="E1628" s="1">
        <v>0</v>
      </c>
      <c r="F1628" s="1">
        <v>0</v>
      </c>
      <c r="G1628" s="2">
        <f t="shared" si="70"/>
        <v>1317.5519399999998</v>
      </c>
      <c r="H1628" s="2">
        <f t="shared" si="71"/>
        <v>1.9999999996798579E-2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27187.799999999996</v>
      </c>
      <c r="D1629" s="1">
        <v>0</v>
      </c>
      <c r="E1629" s="1">
        <v>0</v>
      </c>
      <c r="F1629" s="1">
        <v>0</v>
      </c>
      <c r="G1629" s="2">
        <f t="shared" si="70"/>
        <v>1305.0143999999998</v>
      </c>
      <c r="H1629" s="2">
        <f t="shared" si="71"/>
        <v>0.20000000000436557</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8653.01</v>
      </c>
      <c r="D1630" s="1">
        <v>0</v>
      </c>
      <c r="E1630" s="1">
        <v>0</v>
      </c>
      <c r="F1630" s="1">
        <v>0</v>
      </c>
      <c r="G1630" s="2">
        <f t="shared" si="70"/>
        <v>423.99749000000003</v>
      </c>
      <c r="H1630" s="2">
        <f t="shared" si="71"/>
        <v>1.0000000000218279E-2</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268.72000000000003</v>
      </c>
      <c r="D1631" s="1">
        <v>0</v>
      </c>
      <c r="E1631" s="1">
        <v>0</v>
      </c>
      <c r="F1631" s="1">
        <v>0</v>
      </c>
      <c r="G1631" s="2">
        <f t="shared" si="70"/>
        <v>13.436000000000002</v>
      </c>
      <c r="H1631" s="2">
        <f t="shared" si="71"/>
        <v>0.27999999999997272</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9801.33</v>
      </c>
      <c r="D1632" s="1">
        <v>0</v>
      </c>
      <c r="E1632" s="1">
        <v>0</v>
      </c>
      <c r="F1632" s="1">
        <v>0</v>
      </c>
      <c r="G1632" s="2">
        <f t="shared" si="70"/>
        <v>499.86782999999997</v>
      </c>
      <c r="H1632" s="2">
        <f t="shared" si="71"/>
        <v>0.32999999999992724</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8464.74</v>
      </c>
      <c r="D1633" s="1">
        <v>0</v>
      </c>
      <c r="E1633" s="1">
        <v>0</v>
      </c>
      <c r="F1633" s="1">
        <v>0</v>
      </c>
      <c r="G1633" s="2">
        <f t="shared" si="70"/>
        <v>440.16647999999998</v>
      </c>
      <c r="H1633" s="2">
        <f t="shared" si="71"/>
        <v>0.26000000000021828</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845.22</v>
      </c>
      <c r="D1654" s="1">
        <v>0</v>
      </c>
      <c r="E1654" s="1">
        <v>0</v>
      </c>
      <c r="F1654" s="1">
        <v>0</v>
      </c>
      <c r="G1654" s="2">
        <f t="shared" si="70"/>
        <v>61.701059999999998</v>
      </c>
      <c r="H1654" s="2">
        <f t="shared" si="71"/>
        <v>0.22000000000002728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132.72</v>
      </c>
      <c r="D1655" s="1">
        <v>0</v>
      </c>
      <c r="E1655" s="1">
        <v>0</v>
      </c>
      <c r="F1655" s="1">
        <v>0</v>
      </c>
      <c r="G1655" s="2">
        <f t="shared" si="70"/>
        <v>9.8212799999999998</v>
      </c>
      <c r="H1655" s="2">
        <f t="shared" si="71"/>
        <v>0.28000000000000114</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712.5</v>
      </c>
      <c r="D1656" s="1">
        <v>0</v>
      </c>
      <c r="E1656" s="1">
        <v>0</v>
      </c>
      <c r="F1656" s="1">
        <v>0</v>
      </c>
      <c r="G1656" s="2">
        <f t="shared" si="70"/>
        <v>53.4375</v>
      </c>
      <c r="H1656" s="2">
        <f t="shared" si="71"/>
        <v>0.5</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279841.14</v>
      </c>
      <c r="D1669" s="1">
        <v>0</v>
      </c>
      <c r="E1669" s="1">
        <v>0</v>
      </c>
      <c r="F1669" s="1">
        <v>0</v>
      </c>
      <c r="G1669" s="2">
        <f t="shared" si="70"/>
        <v>24626.02032</v>
      </c>
      <c r="H1669" s="2">
        <f t="shared" si="71"/>
        <v>0.14000000001396984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279841.14</v>
      </c>
      <c r="D1670" s="1">
        <v>0</v>
      </c>
      <c r="E1670" s="1">
        <v>0</v>
      </c>
      <c r="F1670" s="1">
        <v>0</v>
      </c>
      <c r="G1670" s="2">
        <f t="shared" si="70"/>
        <v>24905.86146</v>
      </c>
      <c r="H1670" s="2">
        <f t="shared" si="71"/>
        <v>0.14000000001396984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2493299.8699999996</v>
      </c>
      <c r="D1681" s="1">
        <v>0</v>
      </c>
      <c r="E1681" s="1">
        <v>0</v>
      </c>
      <c r="F1681" s="1">
        <v>0</v>
      </c>
      <c r="G1681" s="2">
        <f t="shared" si="70"/>
        <v>249329.98699999996</v>
      </c>
      <c r="H1681" s="2">
        <f t="shared" si="71"/>
        <v>0.13000000035390258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18294.509999999998</v>
      </c>
      <c r="D1683" s="1">
        <v>0</v>
      </c>
      <c r="E1683" s="1">
        <v>0</v>
      </c>
      <c r="F1683" s="1">
        <v>0</v>
      </c>
      <c r="G1683" s="2">
        <f t="shared" si="70"/>
        <v>1866.0400199999997</v>
      </c>
      <c r="H1683" s="2">
        <f t="shared" si="71"/>
        <v>0.49000000000160071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3125</v>
      </c>
      <c r="D1684" s="1">
        <v>0</v>
      </c>
      <c r="E1684" s="1">
        <v>0</v>
      </c>
      <c r="F1684" s="1">
        <v>0</v>
      </c>
      <c r="G1684" s="2">
        <f t="shared" si="70"/>
        <v>321.875</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2471880.36</v>
      </c>
      <c r="D1685" s="1">
        <v>0</v>
      </c>
      <c r="E1685" s="1">
        <v>0</v>
      </c>
      <c r="F1685" s="1">
        <v>0</v>
      </c>
      <c r="G1685" s="2">
        <f>B1685/1000*C1685</f>
        <v>257075.55743999998</v>
      </c>
      <c r="H1685" s="2">
        <f>ABS(C1685-ROUND(C1685,0))</f>
        <v>0.35999999986961484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25992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704720.92999999993</v>
      </c>
      <c r="I16" s="298">
        <f>'PR-RAS'!E6</f>
        <v>851791.85000000009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518684.03</v>
      </c>
      <c r="I17" s="298">
        <f>'PR-RAS'!E152</f>
        <v>400247.15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124571.9899999997</v>
      </c>
      <c r="I18" s="298">
        <f>'PR-RAS'!E649</f>
        <v>1913304.03</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1758740.38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2801174.0299999993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307874.16000000003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2493299.8699999996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4" zoomScaleNormal="100" workbookViewId="0">
      <selection activeCell="D664" sqref="D66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704720.92999999993</v>
      </c>
      <c r="E6" s="59">
        <f>E7+E43+E49+E82+E106+E125+E134+E140</f>
        <v>851791.85000000009</v>
      </c>
      <c r="F6" s="44">
        <f t="shared" ref="F6:F132" si="0">IF(D6&lt;&gt;0,IF(E6/D6&gt;=100,"&gt;&gt;100",E6/D6*100),"-")</f>
        <v>120.86938442427136</v>
      </c>
    </row>
    <row r="7" spans="1:24" ht="12.75" customHeight="1" x14ac:dyDescent="0.2">
      <c r="A7" s="62">
        <v>61</v>
      </c>
      <c r="B7" s="228" t="s">
        <v>65</v>
      </c>
      <c r="C7" s="267" t="s">
        <v>66</v>
      </c>
      <c r="D7" s="59">
        <f>D8+D17+D23+D29+D36+D39</f>
        <v>366043.5</v>
      </c>
      <c r="E7" s="59">
        <f>E8+E17+E23+E29+E36+E39</f>
        <v>471551.28</v>
      </c>
      <c r="F7" s="44">
        <f t="shared" si="0"/>
        <v>128.82383651123433</v>
      </c>
    </row>
    <row r="8" spans="1:24" ht="12.75" customHeight="1" x14ac:dyDescent="0.2">
      <c r="A8" s="62">
        <v>611</v>
      </c>
      <c r="B8" s="228" t="s">
        <v>67</v>
      </c>
      <c r="C8" s="267" t="s">
        <v>68</v>
      </c>
      <c r="D8" s="59">
        <f>SUM(D9:D14)-D15-D16</f>
        <v>357074.07</v>
      </c>
      <c r="E8" s="59">
        <f>SUM(E9:E14)-E15-E16</f>
        <v>443977.03</v>
      </c>
      <c r="F8" s="44">
        <f t="shared" si="0"/>
        <v>124.33751630299004</v>
      </c>
    </row>
    <row r="9" spans="1:24" ht="12.75" customHeight="1" x14ac:dyDescent="0.2">
      <c r="A9" s="62">
        <v>6111</v>
      </c>
      <c r="B9" s="64" t="s">
        <v>69</v>
      </c>
      <c r="C9" s="267" t="s">
        <v>70</v>
      </c>
      <c r="D9" s="193">
        <v>357074.07</v>
      </c>
      <c r="E9" s="193">
        <v>443977.03</v>
      </c>
      <c r="F9" s="44">
        <f t="shared" si="0"/>
        <v>124.33751630299004</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4412.22</v>
      </c>
      <c r="E23" s="59">
        <f t="shared" si="2"/>
        <v>21946.57</v>
      </c>
      <c r="F23" s="44">
        <f t="shared" si="0"/>
        <v>497.40425454759736</v>
      </c>
    </row>
    <row r="24" spans="1:6" ht="12.75" customHeight="1" x14ac:dyDescent="0.2">
      <c r="A24" s="62">
        <v>6131</v>
      </c>
      <c r="B24" s="64" t="s">
        <v>99</v>
      </c>
      <c r="C24" s="267" t="s">
        <v>100</v>
      </c>
      <c r="D24" s="193">
        <v>0</v>
      </c>
      <c r="E24" s="193">
        <v>382.94</v>
      </c>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4412.22</v>
      </c>
      <c r="E27" s="193">
        <v>21563.63</v>
      </c>
      <c r="F27" s="44">
        <f t="shared" si="0"/>
        <v>488.72517689507777</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4557.21</v>
      </c>
      <c r="E29" s="59">
        <f>SUM(E30:E35)</f>
        <v>5627.68</v>
      </c>
      <c r="F29" s="44">
        <f t="shared" si="0"/>
        <v>123.48959121918894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4557.21</v>
      </c>
      <c r="E31" s="193">
        <v>5627.68</v>
      </c>
      <c r="F31" s="44">
        <f t="shared" si="0"/>
        <v>123.48959121918894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304591.48</v>
      </c>
      <c r="E49" s="59">
        <f>E50+E53+E58+E61+E64+E68+E71+E74+E77</f>
        <v>329767.96999999997</v>
      </c>
      <c r="F49" s="44">
        <f t="shared" si="0"/>
        <v>108.26565798885773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272293.38</v>
      </c>
      <c r="E58" s="59">
        <f t="shared" si="9"/>
        <v>79879.73</v>
      </c>
      <c r="F58" s="44">
        <f t="shared" si="0"/>
        <v>29.335905999624373</v>
      </c>
    </row>
    <row r="59" spans="1:6" ht="24" x14ac:dyDescent="0.2">
      <c r="A59" s="62">
        <v>6331</v>
      </c>
      <c r="B59" s="64" t="s">
        <v>169</v>
      </c>
      <c r="C59" s="267" t="s">
        <v>170</v>
      </c>
      <c r="D59" s="193">
        <v>272293.38</v>
      </c>
      <c r="E59" s="193">
        <v>47241</v>
      </c>
      <c r="F59" s="44">
        <f t="shared" si="0"/>
        <v>17.349301698043483</v>
      </c>
    </row>
    <row r="60" spans="1:6" ht="24" x14ac:dyDescent="0.2">
      <c r="A60" s="62">
        <v>6332</v>
      </c>
      <c r="B60" s="64" t="s">
        <v>171</v>
      </c>
      <c r="C60" s="267" t="s">
        <v>172</v>
      </c>
      <c r="D60" s="193">
        <v>0</v>
      </c>
      <c r="E60" s="193">
        <v>32638.73</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249888.24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v>0</v>
      </c>
      <c r="E67" s="191">
        <v>249888.24</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32298.1</v>
      </c>
      <c r="E74" s="59">
        <f t="shared" si="13"/>
        <v>0</v>
      </c>
      <c r="F74" s="44">
        <f t="shared" si="0"/>
        <v>0</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32298.1</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5820.86</v>
      </c>
      <c r="E82" s="59">
        <f t="shared" si="15"/>
        <v>19231.8</v>
      </c>
      <c r="F82" s="44">
        <f t="shared" si="0"/>
        <v>330.39447779194143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5820.86</v>
      </c>
      <c r="E91" s="59">
        <f t="shared" si="17"/>
        <v>19231.8</v>
      </c>
      <c r="F91" s="44">
        <f t="shared" si="0"/>
        <v>330.39447779194143</v>
      </c>
    </row>
    <row r="92" spans="1:6" ht="12.75" customHeight="1" x14ac:dyDescent="0.2">
      <c r="A92" s="62">
        <v>6421</v>
      </c>
      <c r="B92" s="63" t="s">
        <v>235</v>
      </c>
      <c r="C92" s="267" t="s">
        <v>236</v>
      </c>
      <c r="D92" s="193">
        <v>700</v>
      </c>
      <c r="E92" s="193">
        <v>1866.78</v>
      </c>
      <c r="F92" s="44">
        <f t="shared" si="0"/>
        <v>266.68285714285713</v>
      </c>
    </row>
    <row r="93" spans="1:6" ht="12.75" customHeight="1" x14ac:dyDescent="0.2">
      <c r="A93" s="62">
        <v>6422</v>
      </c>
      <c r="B93" s="63" t="s">
        <v>237</v>
      </c>
      <c r="C93" s="267" t="s">
        <v>238</v>
      </c>
      <c r="D93" s="193">
        <v>5120.8599999999997</v>
      </c>
      <c r="E93" s="193">
        <v>17178.43</v>
      </c>
      <c r="F93" s="44">
        <f t="shared" si="0"/>
        <v>335.45986416344135</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v>186.59</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15713.119999999999</v>
      </c>
      <c r="E106" s="59">
        <f>E107+E112+E120+E124</f>
        <v>27200.16</v>
      </c>
      <c r="F106" s="44">
        <f t="shared" si="0"/>
        <v>173.1047684991905</v>
      </c>
    </row>
    <row r="107" spans="1:6" ht="12.75" customHeight="1" x14ac:dyDescent="0.2">
      <c r="A107" s="62">
        <v>651</v>
      </c>
      <c r="B107" s="63" t="s">
        <v>265</v>
      </c>
      <c r="C107" s="267" t="s">
        <v>266</v>
      </c>
      <c r="D107" s="59">
        <f t="shared" ref="D107:E107" si="19">SUM(D108:D111)</f>
        <v>106.56</v>
      </c>
      <c r="E107" s="59">
        <f t="shared" si="19"/>
        <v>1233.06</v>
      </c>
      <c r="F107" s="44">
        <f t="shared" si="0"/>
        <v>1157.1509009009008</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v>1233.06</v>
      </c>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106.56</v>
      </c>
      <c r="E111" s="193"/>
      <c r="F111" s="44">
        <f t="shared" si="0"/>
        <v>0</v>
      </c>
    </row>
    <row r="112" spans="1:6" ht="12.75" customHeight="1" x14ac:dyDescent="0.2">
      <c r="A112" s="62">
        <v>652</v>
      </c>
      <c r="B112" s="63" t="s">
        <v>275</v>
      </c>
      <c r="C112" s="267" t="s">
        <v>276</v>
      </c>
      <c r="D112" s="59">
        <f t="shared" ref="D112:E112" si="20">SUM(D113:D119)</f>
        <v>14362.97</v>
      </c>
      <c r="E112" s="59">
        <f t="shared" si="20"/>
        <v>13863.48</v>
      </c>
      <c r="F112" s="44">
        <f t="shared" si="0"/>
        <v>96.522376639371942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122.27</v>
      </c>
      <c r="E114" s="193">
        <v>1.65</v>
      </c>
      <c r="F114" s="44">
        <f t="shared" si="0"/>
        <v>1.3494724789400507</v>
      </c>
    </row>
    <row r="115" spans="1:6" ht="12.75" customHeight="1" x14ac:dyDescent="0.2">
      <c r="A115" s="62">
        <v>6524</v>
      </c>
      <c r="B115" s="63" t="s">
        <v>281</v>
      </c>
      <c r="C115" s="267" t="s">
        <v>282</v>
      </c>
      <c r="D115" s="193">
        <v>13342.15</v>
      </c>
      <c r="E115" s="193">
        <v>13861.83</v>
      </c>
      <c r="F115" s="44">
        <f t="shared" si="0"/>
        <v>103.89502441510552</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898.55</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1243.5899999999999</v>
      </c>
      <c r="E120" s="59">
        <f t="shared" si="21"/>
        <v>12103.62</v>
      </c>
      <c r="F120" s="44">
        <f t="shared" si="0"/>
        <v>973.28058282874588</v>
      </c>
    </row>
    <row r="121" spans="1:6" ht="12.75" customHeight="1" x14ac:dyDescent="0.2">
      <c r="A121" s="62">
        <v>6531</v>
      </c>
      <c r="B121" s="63" t="s">
        <v>293</v>
      </c>
      <c r="C121" s="267" t="s">
        <v>294</v>
      </c>
      <c r="D121" s="193">
        <v>0</v>
      </c>
      <c r="E121" s="193">
        <v>2988.18</v>
      </c>
      <c r="F121" s="44" t="str">
        <f t="shared" si="0"/>
        <v>-</v>
      </c>
    </row>
    <row r="122" spans="1:6" ht="12.75" customHeight="1" x14ac:dyDescent="0.2">
      <c r="A122" s="62">
        <v>6532</v>
      </c>
      <c r="B122" s="63" t="s">
        <v>295</v>
      </c>
      <c r="C122" s="267" t="s">
        <v>296</v>
      </c>
      <c r="D122" s="193">
        <v>1243.5899999999999</v>
      </c>
      <c r="E122" s="193">
        <v>9115.44</v>
      </c>
      <c r="F122" s="44">
        <f t="shared" si="0"/>
        <v>732.99399319711483</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12551.97</v>
      </c>
      <c r="E125" s="59">
        <f t="shared" si="22"/>
        <v>4040.64</v>
      </c>
      <c r="F125" s="44">
        <f t="shared" si="0"/>
        <v>32.191281527919521</v>
      </c>
    </row>
    <row r="126" spans="1:6" ht="12.75" customHeight="1" x14ac:dyDescent="0.2">
      <c r="A126" s="62">
        <v>661</v>
      </c>
      <c r="B126" s="64" t="s">
        <v>303</v>
      </c>
      <c r="C126" s="267" t="s">
        <v>304</v>
      </c>
      <c r="D126" s="59">
        <f t="shared" ref="D126:E126" si="23">SUM(D127:D128)</f>
        <v>551.97</v>
      </c>
      <c r="E126" s="59">
        <f t="shared" si="23"/>
        <v>4040.64</v>
      </c>
      <c r="F126" s="44">
        <f t="shared" si="0"/>
        <v>732.03978477091141</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551.97</v>
      </c>
      <c r="E128" s="193">
        <v>4040.64</v>
      </c>
      <c r="F128" s="44">
        <f t="shared" si="0"/>
        <v>732.03978477091141</v>
      </c>
    </row>
    <row r="129" spans="1:6" ht="36" x14ac:dyDescent="0.2">
      <c r="A129" s="62">
        <v>663</v>
      </c>
      <c r="B129" s="181" t="s">
        <v>309</v>
      </c>
      <c r="C129" s="267" t="s">
        <v>310</v>
      </c>
      <c r="D129" s="59">
        <f t="shared" ref="D129:E129" si="24">SUM(D130:D133)</f>
        <v>12000</v>
      </c>
      <c r="E129" s="59">
        <f t="shared" si="24"/>
        <v>0</v>
      </c>
      <c r="F129" s="44">
        <f t="shared" si="0"/>
        <v>0</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12000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518684.03</v>
      </c>
      <c r="E152" s="59">
        <f>E153+E164+E202+E221+E230+E262+E273</f>
        <v>400247.15</v>
      </c>
      <c r="F152" s="44">
        <f t="shared" si="26"/>
        <v>77.165890378387019</v>
      </c>
    </row>
    <row r="153" spans="1:6" ht="12.75" customHeight="1" x14ac:dyDescent="0.2">
      <c r="A153" s="62">
        <v>31</v>
      </c>
      <c r="B153" s="63" t="s">
        <v>356</v>
      </c>
      <c r="C153" s="267" t="s">
        <v>357</v>
      </c>
      <c r="D153" s="59">
        <f t="shared" ref="D153:E153" si="30">D154+D159+D160</f>
        <v>40291.97</v>
      </c>
      <c r="E153" s="59">
        <f t="shared" si="30"/>
        <v>45754.559999999998</v>
      </c>
      <c r="F153" s="44">
        <f t="shared" si="26"/>
        <v>113.55751530639975</v>
      </c>
    </row>
    <row r="154" spans="1:6" ht="12.75" customHeight="1" x14ac:dyDescent="0.2">
      <c r="A154" s="62">
        <v>311</v>
      </c>
      <c r="B154" s="63" t="s">
        <v>358</v>
      </c>
      <c r="C154" s="267" t="s">
        <v>359</v>
      </c>
      <c r="D154" s="59">
        <f t="shared" ref="D154:E154" si="31">SUM(D155:D158)</f>
        <v>31694.21</v>
      </c>
      <c r="E154" s="59">
        <f t="shared" si="31"/>
        <v>36893.24</v>
      </c>
      <c r="F154" s="44">
        <f t="shared" si="26"/>
        <v>116.40372168922968</v>
      </c>
    </row>
    <row r="155" spans="1:6" ht="12.75" customHeight="1" x14ac:dyDescent="0.2">
      <c r="A155" s="62">
        <v>3111</v>
      </c>
      <c r="B155" s="63" t="s">
        <v>360</v>
      </c>
      <c r="C155" s="267" t="s">
        <v>361</v>
      </c>
      <c r="D155" s="193">
        <v>31694.21</v>
      </c>
      <c r="E155" s="193">
        <v>36893.24</v>
      </c>
      <c r="F155" s="44">
        <f t="shared" si="26"/>
        <v>116.40372168922968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3551.25</v>
      </c>
      <c r="E159" s="193">
        <v>3400</v>
      </c>
      <c r="F159" s="44">
        <f t="shared" si="26"/>
        <v>95.740936290038718</v>
      </c>
    </row>
    <row r="160" spans="1:6" ht="12.75" customHeight="1" x14ac:dyDescent="0.2">
      <c r="A160" s="62">
        <v>313</v>
      </c>
      <c r="B160" s="64" t="s">
        <v>370</v>
      </c>
      <c r="C160" s="267" t="s">
        <v>371</v>
      </c>
      <c r="D160" s="59">
        <f t="shared" ref="D160:E160" si="32">SUM(D161:D163)</f>
        <v>5046.51</v>
      </c>
      <c r="E160" s="59">
        <f t="shared" si="32"/>
        <v>5461.32</v>
      </c>
      <c r="F160" s="44">
        <f t="shared" si="26"/>
        <v>108.21973997871797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5046.51</v>
      </c>
      <c r="E162" s="193">
        <v>5461.32</v>
      </c>
      <c r="F162" s="44">
        <f t="shared" si="26"/>
        <v>108.21973997871797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250693.22</v>
      </c>
      <c r="E164" s="59">
        <f>E165+E170+E178+E188+E189+E194</f>
        <v>178520.07</v>
      </c>
      <c r="F164" s="44">
        <f t="shared" si="26"/>
        <v>71.210569635668648</v>
      </c>
    </row>
    <row r="165" spans="1:6" ht="12.75" customHeight="1" x14ac:dyDescent="0.2">
      <c r="A165" s="62">
        <v>321</v>
      </c>
      <c r="B165" s="63" t="s">
        <v>380</v>
      </c>
      <c r="C165" s="267" t="s">
        <v>381</v>
      </c>
      <c r="D165" s="59">
        <f t="shared" ref="D165:E165" si="33">SUM(D166:D169)</f>
        <v>7102.42</v>
      </c>
      <c r="E165" s="59">
        <f t="shared" si="33"/>
        <v>3818.13</v>
      </c>
      <c r="F165" s="44">
        <f t="shared" si="26"/>
        <v>53.758155670884008</v>
      </c>
    </row>
    <row r="166" spans="1:6" ht="12.75" customHeight="1" x14ac:dyDescent="0.2">
      <c r="A166" s="62">
        <v>3211</v>
      </c>
      <c r="B166" s="63" t="s">
        <v>382</v>
      </c>
      <c r="C166" s="267" t="s">
        <v>383</v>
      </c>
      <c r="D166" s="193">
        <v>1085.6099999999999</v>
      </c>
      <c r="E166" s="193">
        <v>2011.59</v>
      </c>
      <c r="F166" s="44">
        <f t="shared" si="26"/>
        <v>185.29582446735014</v>
      </c>
    </row>
    <row r="167" spans="1:6" ht="12.75" customHeight="1" x14ac:dyDescent="0.2">
      <c r="A167" s="62">
        <v>3212</v>
      </c>
      <c r="B167" s="63" t="s">
        <v>384</v>
      </c>
      <c r="C167" s="267" t="s">
        <v>385</v>
      </c>
      <c r="D167" s="193">
        <v>1455.14</v>
      </c>
      <c r="E167" s="193">
        <v>725.29</v>
      </c>
      <c r="F167" s="44">
        <f t="shared" si="26"/>
        <v>49.843314045383941</v>
      </c>
    </row>
    <row r="168" spans="1:6" ht="12.75" customHeight="1" x14ac:dyDescent="0.2">
      <c r="A168" s="62">
        <v>3213</v>
      </c>
      <c r="B168" s="63" t="s">
        <v>386</v>
      </c>
      <c r="C168" s="267" t="s">
        <v>387</v>
      </c>
      <c r="D168" s="193">
        <v>649</v>
      </c>
      <c r="E168" s="193">
        <v>1081.25</v>
      </c>
      <c r="F168" s="44">
        <f t="shared" si="26"/>
        <v>166.60246533127889</v>
      </c>
    </row>
    <row r="169" spans="1:6" ht="12.75" customHeight="1" x14ac:dyDescent="0.2">
      <c r="A169" s="62">
        <v>3214</v>
      </c>
      <c r="B169" s="63" t="s">
        <v>388</v>
      </c>
      <c r="C169" s="267" t="s">
        <v>389</v>
      </c>
      <c r="D169" s="193">
        <v>3912.67</v>
      </c>
      <c r="E169" s="193"/>
      <c r="F169" s="44">
        <f t="shared" si="26"/>
        <v>0</v>
      </c>
    </row>
    <row r="170" spans="1:6" ht="12.75" customHeight="1" x14ac:dyDescent="0.2">
      <c r="A170" s="62">
        <v>322</v>
      </c>
      <c r="B170" s="63" t="s">
        <v>390</v>
      </c>
      <c r="C170" s="267" t="s">
        <v>391</v>
      </c>
      <c r="D170" s="59">
        <f t="shared" ref="D170:E170" si="34">SUM(D171:D177)</f>
        <v>49548.039999999994</v>
      </c>
      <c r="E170" s="59">
        <f t="shared" si="34"/>
        <v>20497.489999999998</v>
      </c>
      <c r="F170" s="44">
        <f t="shared" si="26"/>
        <v>41.368921959375186</v>
      </c>
    </row>
    <row r="171" spans="1:6" ht="12.75" customHeight="1" x14ac:dyDescent="0.2">
      <c r="A171" s="62">
        <v>3221</v>
      </c>
      <c r="B171" s="63" t="s">
        <v>392</v>
      </c>
      <c r="C171" s="267" t="s">
        <v>393</v>
      </c>
      <c r="D171" s="193">
        <v>5224.84</v>
      </c>
      <c r="E171" s="193">
        <v>3341.45</v>
      </c>
      <c r="F171" s="44">
        <f t="shared" si="26"/>
        <v>63.953154546359315</v>
      </c>
    </row>
    <row r="172" spans="1:6" ht="12.75" customHeight="1" x14ac:dyDescent="0.2">
      <c r="A172" s="62">
        <v>3222</v>
      </c>
      <c r="B172" s="63" t="s">
        <v>394</v>
      </c>
      <c r="C172" s="267" t="s">
        <v>395</v>
      </c>
      <c r="D172" s="193">
        <v>1751.38</v>
      </c>
      <c r="E172" s="193">
        <v>90</v>
      </c>
      <c r="F172" s="44">
        <f t="shared" si="26"/>
        <v>5.1388048281926251</v>
      </c>
    </row>
    <row r="173" spans="1:6" ht="12.75" customHeight="1" x14ac:dyDescent="0.2">
      <c r="A173" s="62">
        <v>3223</v>
      </c>
      <c r="B173" s="64" t="s">
        <v>396</v>
      </c>
      <c r="C173" s="267" t="s">
        <v>397</v>
      </c>
      <c r="D173" s="193">
        <v>18784.419999999998</v>
      </c>
      <c r="E173" s="193">
        <v>11105.53</v>
      </c>
      <c r="F173" s="44">
        <f t="shared" si="26"/>
        <v>59.120963010835581</v>
      </c>
    </row>
    <row r="174" spans="1:6" ht="12.75" customHeight="1" x14ac:dyDescent="0.2">
      <c r="A174" s="62">
        <v>3224</v>
      </c>
      <c r="B174" s="64" t="s">
        <v>398</v>
      </c>
      <c r="C174" s="267" t="s">
        <v>399</v>
      </c>
      <c r="D174" s="193">
        <v>9928.84</v>
      </c>
      <c r="E174" s="193">
        <v>4838.53</v>
      </c>
      <c r="F174" s="44">
        <f t="shared" si="26"/>
        <v>48.732077463228329</v>
      </c>
    </row>
    <row r="175" spans="1:6" ht="12.75" customHeight="1" x14ac:dyDescent="0.2">
      <c r="A175" s="62">
        <v>3225</v>
      </c>
      <c r="B175" s="64" t="s">
        <v>400</v>
      </c>
      <c r="C175" s="267" t="s">
        <v>401</v>
      </c>
      <c r="D175" s="193">
        <v>13858.56</v>
      </c>
      <c r="E175" s="193">
        <v>1121.98</v>
      </c>
      <c r="F175" s="44">
        <f t="shared" si="26"/>
        <v>8.0959349311905431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176317.51</v>
      </c>
      <c r="E178" s="59">
        <f t="shared" si="35"/>
        <v>148194.02000000002</v>
      </c>
      <c r="F178" s="44">
        <f t="shared" si="26"/>
        <v>84.049519528718392</v>
      </c>
    </row>
    <row r="179" spans="1:6" ht="12.75" customHeight="1" x14ac:dyDescent="0.2">
      <c r="A179" s="62">
        <v>3231</v>
      </c>
      <c r="B179" s="64" t="s">
        <v>408</v>
      </c>
      <c r="C179" s="267" t="s">
        <v>409</v>
      </c>
      <c r="D179" s="193">
        <v>4418.29</v>
      </c>
      <c r="E179" s="193">
        <v>2180.8000000000002</v>
      </c>
      <c r="F179" s="44">
        <f t="shared" si="26"/>
        <v>49.358462210493201</v>
      </c>
    </row>
    <row r="180" spans="1:6" ht="12.75" customHeight="1" x14ac:dyDescent="0.2">
      <c r="A180" s="62">
        <v>3232</v>
      </c>
      <c r="B180" s="64" t="s">
        <v>410</v>
      </c>
      <c r="C180" s="267" t="s">
        <v>411</v>
      </c>
      <c r="D180" s="193">
        <v>53012.95</v>
      </c>
      <c r="E180" s="193">
        <v>81413.289999999994</v>
      </c>
      <c r="F180" s="44">
        <f t="shared" si="26"/>
        <v>153.57245729581169</v>
      </c>
    </row>
    <row r="181" spans="1:6" ht="12.75" customHeight="1" x14ac:dyDescent="0.2">
      <c r="A181" s="62">
        <v>3233</v>
      </c>
      <c r="B181" s="64" t="s">
        <v>412</v>
      </c>
      <c r="C181" s="267" t="s">
        <v>413</v>
      </c>
      <c r="D181" s="193">
        <v>15971.1</v>
      </c>
      <c r="E181" s="193">
        <v>8018.62</v>
      </c>
      <c r="F181" s="44">
        <f t="shared" si="26"/>
        <v>50.207061504843118</v>
      </c>
    </row>
    <row r="182" spans="1:6" ht="12.75" customHeight="1" x14ac:dyDescent="0.2">
      <c r="A182" s="62">
        <v>3234</v>
      </c>
      <c r="B182" s="64" t="s">
        <v>414</v>
      </c>
      <c r="C182" s="267" t="s">
        <v>415</v>
      </c>
      <c r="D182" s="193">
        <v>40670.480000000003</v>
      </c>
      <c r="E182" s="193">
        <v>21150.99</v>
      </c>
      <c r="F182" s="44">
        <f t="shared" si="26"/>
        <v>52.005754542360947</v>
      </c>
    </row>
    <row r="183" spans="1:6" ht="12.75" customHeight="1" x14ac:dyDescent="0.2">
      <c r="A183" s="62">
        <v>3235</v>
      </c>
      <c r="B183" s="63" t="s">
        <v>416</v>
      </c>
      <c r="C183" s="267" t="s">
        <v>417</v>
      </c>
      <c r="D183" s="193">
        <v>19253.060000000001</v>
      </c>
      <c r="E183" s="193">
        <v>16735.38</v>
      </c>
      <c r="F183" s="44">
        <f t="shared" si="26"/>
        <v>86.923221555430658</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6536.69</v>
      </c>
      <c r="E185" s="193">
        <v>5434.46</v>
      </c>
      <c r="F185" s="44">
        <f t="shared" si="26"/>
        <v>83.137796040503687</v>
      </c>
    </row>
    <row r="186" spans="1:6" ht="12.75" customHeight="1" x14ac:dyDescent="0.2">
      <c r="A186" s="62">
        <v>3238</v>
      </c>
      <c r="B186" s="63" t="s">
        <v>422</v>
      </c>
      <c r="C186" s="267" t="s">
        <v>423</v>
      </c>
      <c r="D186" s="193">
        <v>5332.96</v>
      </c>
      <c r="E186" s="193">
        <v>7359.53</v>
      </c>
      <c r="F186" s="44">
        <f t="shared" si="26"/>
        <v>138.00084755932915</v>
      </c>
    </row>
    <row r="187" spans="1:6" ht="12.75" customHeight="1" x14ac:dyDescent="0.2">
      <c r="A187" s="62">
        <v>3239</v>
      </c>
      <c r="B187" s="63" t="s">
        <v>424</v>
      </c>
      <c r="C187" s="267" t="s">
        <v>425</v>
      </c>
      <c r="D187" s="193">
        <v>31121.98</v>
      </c>
      <c r="E187" s="193">
        <v>5900.95</v>
      </c>
      <c r="F187" s="44">
        <f t="shared" si="26"/>
        <v>18.960715224416955</v>
      </c>
    </row>
    <row r="188" spans="1:6" ht="12.75" customHeight="1" x14ac:dyDescent="0.2">
      <c r="A188" s="62">
        <v>324</v>
      </c>
      <c r="B188" s="63" t="s">
        <v>426</v>
      </c>
      <c r="C188" s="267" t="s">
        <v>427</v>
      </c>
      <c r="D188" s="193">
        <v>7060.94</v>
      </c>
      <c r="E188" s="193"/>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10664.310000000001</v>
      </c>
      <c r="E194" s="59">
        <f t="shared" si="36"/>
        <v>6010.43</v>
      </c>
      <c r="F194" s="44">
        <f t="shared" si="26"/>
        <v>56.360233339053345</v>
      </c>
    </row>
    <row r="195" spans="1:6" ht="12.75" customHeight="1" x14ac:dyDescent="0.2">
      <c r="A195" s="62">
        <v>3291</v>
      </c>
      <c r="B195" s="182" t="s">
        <v>440</v>
      </c>
      <c r="C195" s="267" t="s">
        <v>441</v>
      </c>
      <c r="D195" s="193">
        <v>2199.77</v>
      </c>
      <c r="E195" s="193">
        <v>1664.59</v>
      </c>
      <c r="F195" s="44">
        <f t="shared" si="26"/>
        <v>75.671092886983644</v>
      </c>
    </row>
    <row r="196" spans="1:6" ht="12.75" customHeight="1" x14ac:dyDescent="0.2">
      <c r="A196" s="62">
        <v>3292</v>
      </c>
      <c r="B196" s="63" t="s">
        <v>442</v>
      </c>
      <c r="C196" s="267" t="s">
        <v>443</v>
      </c>
      <c r="D196" s="193">
        <v>1140.1300000000001</v>
      </c>
      <c r="E196" s="193">
        <v>672</v>
      </c>
      <c r="F196" s="44">
        <f t="shared" si="26"/>
        <v>58.940647119188164</v>
      </c>
    </row>
    <row r="197" spans="1:6" ht="12.75" customHeight="1" x14ac:dyDescent="0.2">
      <c r="A197" s="62">
        <v>3293</v>
      </c>
      <c r="B197" s="63" t="s">
        <v>444</v>
      </c>
      <c r="C197" s="267" t="s">
        <v>445</v>
      </c>
      <c r="D197" s="193">
        <v>1407.95</v>
      </c>
      <c r="E197" s="193">
        <v>1032.27</v>
      </c>
      <c r="F197" s="44">
        <f t="shared" si="26"/>
        <v>73.317234276785399</v>
      </c>
    </row>
    <row r="198" spans="1:6" ht="12.75" customHeight="1" x14ac:dyDescent="0.2">
      <c r="A198" s="62">
        <v>3294</v>
      </c>
      <c r="B198" s="63" t="s">
        <v>446</v>
      </c>
      <c r="C198" s="267" t="s">
        <v>447</v>
      </c>
      <c r="D198" s="193">
        <v>557.80999999999995</v>
      </c>
      <c r="E198" s="193">
        <v>557.80999999999995</v>
      </c>
      <c r="F198" s="44">
        <f t="shared" si="26"/>
        <v>100</v>
      </c>
    </row>
    <row r="199" spans="1:6" ht="12.75" customHeight="1" x14ac:dyDescent="0.2">
      <c r="A199" s="62">
        <v>3295</v>
      </c>
      <c r="B199" s="63" t="s">
        <v>448</v>
      </c>
      <c r="C199" s="267" t="s">
        <v>449</v>
      </c>
      <c r="D199" s="193">
        <v>2054.86</v>
      </c>
      <c r="E199" s="193">
        <v>1703.76</v>
      </c>
      <c r="F199" s="44">
        <f t="shared" si="26"/>
        <v>82.913677817466876</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3303.79</v>
      </c>
      <c r="E201" s="193">
        <v>380</v>
      </c>
      <c r="F201" s="44">
        <f t="shared" si="26"/>
        <v>11.501941709370147</v>
      </c>
    </row>
    <row r="202" spans="1:6" ht="12.75" customHeight="1" x14ac:dyDescent="0.2">
      <c r="A202" s="62">
        <v>34</v>
      </c>
      <c r="B202" s="182" t="s">
        <v>454</v>
      </c>
      <c r="C202" s="267" t="s">
        <v>455</v>
      </c>
      <c r="D202" s="59">
        <f t="shared" ref="D202:E202" si="37">D203+D208+D216</f>
        <v>1009.6500000000001</v>
      </c>
      <c r="E202" s="59">
        <f t="shared" si="37"/>
        <v>11107.240000000002</v>
      </c>
      <c r="F202" s="44">
        <f t="shared" si="26"/>
        <v>1100.1079582033378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267.44</v>
      </c>
      <c r="E208" s="59">
        <f t="shared" si="39"/>
        <v>4586.93</v>
      </c>
      <c r="F208" s="44">
        <f t="shared" si="26"/>
        <v>1715.1248878253068</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267.44</v>
      </c>
      <c r="E211" s="193">
        <v>4586.93</v>
      </c>
      <c r="F211" s="44">
        <f t="shared" si="26"/>
        <v>1715.1248878253068</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742.21</v>
      </c>
      <c r="E216" s="59">
        <f t="shared" si="40"/>
        <v>6520.31</v>
      </c>
      <c r="F216" s="44">
        <f t="shared" si="26"/>
        <v>878.49934654612571</v>
      </c>
    </row>
    <row r="217" spans="1:6" ht="12.75" customHeight="1" x14ac:dyDescent="0.2">
      <c r="A217" s="62">
        <v>3431</v>
      </c>
      <c r="B217" s="181" t="s">
        <v>484</v>
      </c>
      <c r="C217" s="267" t="s">
        <v>485</v>
      </c>
      <c r="D217" s="193">
        <v>605.12</v>
      </c>
      <c r="E217" s="193">
        <v>97.29</v>
      </c>
      <c r="F217" s="44">
        <f t="shared" si="26"/>
        <v>16.077802749867796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137.09</v>
      </c>
      <c r="E220" s="193">
        <v>6423.02</v>
      </c>
      <c r="F220" s="44">
        <f t="shared" si="26"/>
        <v>4685.2578598001319</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75829.600000000006</v>
      </c>
      <c r="E230" s="59">
        <f>E231+E234+E237+E242+E246+E250+E254+E257</f>
        <v>93545.33</v>
      </c>
      <c r="F230" s="44">
        <f t="shared" ref="F230:F245" si="44">IF(D230&lt;&gt;0,IF(E230/D230&gt;=100,"&gt;&gt;100",E230/D230*100),"-")</f>
        <v>123.36255235422577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11719.68</v>
      </c>
      <c r="E246" s="59">
        <f t="shared" si="48"/>
        <v>7043.53</v>
      </c>
      <c r="F246" s="44">
        <f t="shared" ref="F246:F249" si="49">IF(D246&lt;&gt;0,IF(E246/D246&gt;=100,"&gt;&gt;100",E246/D246*100),"-")</f>
        <v>60.100019795762336</v>
      </c>
    </row>
    <row r="247" spans="1:6" ht="12.75" customHeight="1" x14ac:dyDescent="0.2">
      <c r="A247" s="62" t="s">
        <v>541</v>
      </c>
      <c r="B247" s="63" t="s">
        <v>542</v>
      </c>
      <c r="C247" s="267" t="s">
        <v>541</v>
      </c>
      <c r="D247" s="193">
        <v>11719.68</v>
      </c>
      <c r="E247" s="193">
        <v>7043.53</v>
      </c>
      <c r="F247" s="44">
        <f t="shared" si="49"/>
        <v>60.100019795762336</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64109.919999999998</v>
      </c>
      <c r="E250" s="59">
        <f t="shared" si="50"/>
        <v>86501.8</v>
      </c>
      <c r="F250" s="44">
        <f t="shared" ref="F250:F253" si="51">IF(D250&lt;&gt;0,IF(E250/D250&gt;=100,"&gt;&gt;100",E250/D250*100),"-")</f>
        <v>134.9273248196223</v>
      </c>
    </row>
    <row r="251" spans="1:6" ht="24" x14ac:dyDescent="0.2">
      <c r="A251" s="62">
        <v>3672</v>
      </c>
      <c r="B251" s="63" t="s">
        <v>549</v>
      </c>
      <c r="C251" s="267" t="s">
        <v>550</v>
      </c>
      <c r="D251" s="193">
        <v>63138.67</v>
      </c>
      <c r="E251" s="193">
        <v>86501.8</v>
      </c>
      <c r="F251" s="44">
        <f t="shared" si="51"/>
        <v>137.00288587010147</v>
      </c>
    </row>
    <row r="252" spans="1:6" ht="24" x14ac:dyDescent="0.2">
      <c r="A252" s="62">
        <v>3673</v>
      </c>
      <c r="B252" s="63" t="s">
        <v>551</v>
      </c>
      <c r="C252" s="267" t="s">
        <v>552</v>
      </c>
      <c r="D252" s="193">
        <v>971.25</v>
      </c>
      <c r="E252" s="193"/>
      <c r="F252" s="44">
        <f t="shared" si="51"/>
        <v>0</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92594.37000000001</v>
      </c>
      <c r="E262" s="59">
        <f t="shared" si="55"/>
        <v>23269.95</v>
      </c>
      <c r="F262" s="44">
        <f t="shared" ref="F262:F268" si="56">IF(D262&lt;&gt;0,IF(E262/D262&gt;=100,"&gt;&gt;100",E262/D262*100),"-")</f>
        <v>25.131063584103437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92594.37000000001</v>
      </c>
      <c r="E269" s="59">
        <f t="shared" si="58"/>
        <v>23269.95</v>
      </c>
      <c r="F269" s="44">
        <f t="shared" ref="F269:F272" si="59">IF(D269&lt;&gt;0,IF(E269/D269&gt;=100,"&gt;&gt;100",E269/D269*100),"-")</f>
        <v>25.131063584103437</v>
      </c>
    </row>
    <row r="270" spans="1:6" ht="12.75" customHeight="1" x14ac:dyDescent="0.2">
      <c r="A270" s="62">
        <v>3721</v>
      </c>
      <c r="B270" s="64" t="s">
        <v>581</v>
      </c>
      <c r="C270" s="267" t="s">
        <v>582</v>
      </c>
      <c r="D270" s="193">
        <v>80403.210000000006</v>
      </c>
      <c r="E270" s="193">
        <v>13884.18</v>
      </c>
      <c r="F270" s="44">
        <f t="shared" si="59"/>
        <v>17.268191158039585</v>
      </c>
    </row>
    <row r="271" spans="1:6" ht="12.75" customHeight="1" x14ac:dyDescent="0.2">
      <c r="A271" s="62">
        <v>3722</v>
      </c>
      <c r="B271" s="64" t="s">
        <v>583</v>
      </c>
      <c r="C271" s="267" t="s">
        <v>584</v>
      </c>
      <c r="D271" s="193">
        <v>12191.16</v>
      </c>
      <c r="E271" s="193">
        <v>9385.77</v>
      </c>
      <c r="F271" s="44">
        <f t="shared" si="59"/>
        <v>76.988325967340273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58265.22</v>
      </c>
      <c r="E273" s="59">
        <f t="shared" si="60"/>
        <v>48050</v>
      </c>
      <c r="F273" s="44">
        <f t="shared" ref="F273:F277" si="61">IF(D273&lt;&gt;0,IF(E273/D273&gt;=100,"&gt;&gt;100",E273/D273*100),"-")</f>
        <v>82.467722596773854</v>
      </c>
    </row>
    <row r="274" spans="1:6" ht="12.75" customHeight="1" x14ac:dyDescent="0.2">
      <c r="A274" s="62">
        <v>381</v>
      </c>
      <c r="B274" s="63" t="s">
        <v>589</v>
      </c>
      <c r="C274" s="267" t="s">
        <v>590</v>
      </c>
      <c r="D274" s="59">
        <f t="shared" ref="D274:E274" si="62">SUM(D275:D277)</f>
        <v>58265.22</v>
      </c>
      <c r="E274" s="59">
        <f t="shared" si="62"/>
        <v>48050</v>
      </c>
      <c r="F274" s="44">
        <f t="shared" si="61"/>
        <v>82.467722596773854</v>
      </c>
    </row>
    <row r="275" spans="1:6" ht="12.75" customHeight="1" x14ac:dyDescent="0.2">
      <c r="A275" s="62">
        <v>3811</v>
      </c>
      <c r="B275" s="63" t="s">
        <v>591</v>
      </c>
      <c r="C275" s="267" t="s">
        <v>592</v>
      </c>
      <c r="D275" s="193">
        <v>58265.22</v>
      </c>
      <c r="E275" s="193">
        <v>48050</v>
      </c>
      <c r="F275" s="44">
        <f t="shared" si="61"/>
        <v>82.467722596773854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518684.03</v>
      </c>
      <c r="E299" s="59">
        <f>E152-E297+E298</f>
        <v>400247.15</v>
      </c>
      <c r="F299" s="44">
        <f t="shared" si="68"/>
        <v>77.165890378387019</v>
      </c>
    </row>
    <row r="300" spans="1:6" ht="12.75" customHeight="1" x14ac:dyDescent="0.2">
      <c r="A300" s="62" t="s">
        <v>630</v>
      </c>
      <c r="B300" s="63" t="s">
        <v>641</v>
      </c>
      <c r="C300" s="267" t="s">
        <v>642</v>
      </c>
      <c r="D300" s="59">
        <f>IF(D6&gt;=D299,D6-D299,0)</f>
        <v>186036.89999999991</v>
      </c>
      <c r="E300" s="59">
        <f>IF(E6&gt;=E299,E6-E299,0)</f>
        <v>451544.70000000007</v>
      </c>
      <c r="F300" s="44">
        <f t="shared" si="68"/>
        <v>242.71781565915168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2531504.42</v>
      </c>
      <c r="E302" s="193">
        <v>1075961.6499999999</v>
      </c>
      <c r="F302" s="44">
        <f t="shared" si="68"/>
        <v>42.502854883421456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271546.31</v>
      </c>
      <c r="E304" s="193">
        <v>223919.86</v>
      </c>
      <c r="F304" s="44">
        <f t="shared" si="68"/>
        <v>82.461021105387147</v>
      </c>
    </row>
    <row r="305" spans="1:6" ht="12" x14ac:dyDescent="0.2">
      <c r="A305" s="62">
        <v>9661</v>
      </c>
      <c r="B305" s="228" t="s">
        <v>651</v>
      </c>
      <c r="C305" s="267" t="s">
        <v>652</v>
      </c>
      <c r="D305" s="193">
        <v>6636.07</v>
      </c>
      <c r="E305" s="193">
        <v>6149.51</v>
      </c>
      <c r="F305" s="44">
        <f t="shared" si="68"/>
        <v>92.667949554480302</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535.89</v>
      </c>
      <c r="E308" s="59">
        <f t="shared" si="71"/>
        <v>68969.84</v>
      </c>
      <c r="F308" s="44" t="str">
        <f t="shared" ref="F308:F428" si="72">IF(D308&lt;&gt;0,IF(E308/D308&gt;=100,"&gt;&gt;100",E308/D308*100),"-")</f>
        <v>&gt;&gt;100</v>
      </c>
    </row>
    <row r="309" spans="1:6" ht="12.75" customHeight="1" x14ac:dyDescent="0.2">
      <c r="A309" s="62">
        <v>71</v>
      </c>
      <c r="B309" s="63" t="s">
        <v>658</v>
      </c>
      <c r="C309" s="267" t="s">
        <v>659</v>
      </c>
      <c r="D309" s="59">
        <f t="shared" ref="D309:E309" si="73">D310+D314</f>
        <v>436.35</v>
      </c>
      <c r="E309" s="59">
        <f t="shared" si="73"/>
        <v>68870.3</v>
      </c>
      <c r="F309" s="44" t="str">
        <f t="shared" si="72"/>
        <v>&gt;&gt;100</v>
      </c>
    </row>
    <row r="310" spans="1:6" ht="24" x14ac:dyDescent="0.2">
      <c r="A310" s="62">
        <v>711</v>
      </c>
      <c r="B310" s="63" t="s">
        <v>660</v>
      </c>
      <c r="C310" s="267" t="s">
        <v>661</v>
      </c>
      <c r="D310" s="59">
        <f t="shared" ref="D310:E310" si="74">SUM(D311:D313)</f>
        <v>436.35</v>
      </c>
      <c r="E310" s="59">
        <f t="shared" si="74"/>
        <v>68870.3</v>
      </c>
      <c r="F310" s="44" t="str">
        <f t="shared" si="72"/>
        <v>&gt;&gt;100</v>
      </c>
    </row>
    <row r="311" spans="1:6" ht="12.75" customHeight="1" x14ac:dyDescent="0.2">
      <c r="A311" s="62">
        <v>7111</v>
      </c>
      <c r="B311" s="63" t="s">
        <v>662</v>
      </c>
      <c r="C311" s="267" t="s">
        <v>663</v>
      </c>
      <c r="D311" s="193">
        <v>436.35</v>
      </c>
      <c r="E311" s="193">
        <v>68870.3</v>
      </c>
      <c r="F311" s="44" t="str">
        <f t="shared" si="72"/>
        <v>&gt;&gt;100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99.54</v>
      </c>
      <c r="E321" s="59">
        <f t="shared" si="76"/>
        <v>99.54</v>
      </c>
      <c r="F321" s="44">
        <f t="shared" si="72"/>
        <v>100</v>
      </c>
    </row>
    <row r="322" spans="1:6" ht="12.75" customHeight="1" x14ac:dyDescent="0.2">
      <c r="A322" s="62">
        <v>721</v>
      </c>
      <c r="B322" s="63" t="s">
        <v>684</v>
      </c>
      <c r="C322" s="267" t="s">
        <v>685</v>
      </c>
      <c r="D322" s="59">
        <f t="shared" ref="D322:E322" si="77">SUM(D323:D326)</f>
        <v>99.54</v>
      </c>
      <c r="E322" s="59">
        <f t="shared" si="77"/>
        <v>99.54</v>
      </c>
      <c r="F322" s="44">
        <f t="shared" si="72"/>
        <v>100</v>
      </c>
    </row>
    <row r="323" spans="1:6" ht="12.75" customHeight="1" x14ac:dyDescent="0.2">
      <c r="A323" s="62">
        <v>7211</v>
      </c>
      <c r="B323" s="63" t="s">
        <v>686</v>
      </c>
      <c r="C323" s="267" t="s">
        <v>687</v>
      </c>
      <c r="D323" s="193">
        <v>99.54</v>
      </c>
      <c r="E323" s="193">
        <v>99.54</v>
      </c>
      <c r="F323" s="44">
        <f t="shared" si="72"/>
        <v>100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499284.58</v>
      </c>
      <c r="E360" s="59">
        <f t="shared" si="86"/>
        <v>1112917.08</v>
      </c>
      <c r="F360" s="44">
        <f t="shared" si="72"/>
        <v>222.90235360363022</v>
      </c>
    </row>
    <row r="361" spans="1:6" ht="12.75" customHeight="1" x14ac:dyDescent="0.2">
      <c r="A361" s="62">
        <v>41</v>
      </c>
      <c r="B361" s="63" t="s">
        <v>762</v>
      </c>
      <c r="C361" s="267" t="s">
        <v>763</v>
      </c>
      <c r="D361" s="59">
        <f t="shared" ref="D361:E361" si="87">D362+D366</f>
        <v>13929.21</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13929.21</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13929.21</v>
      </c>
      <c r="E372" s="193"/>
      <c r="F372" s="44">
        <f t="shared" si="72"/>
        <v>0</v>
      </c>
    </row>
    <row r="373" spans="1:6" ht="24" x14ac:dyDescent="0.2">
      <c r="A373" s="62">
        <v>42</v>
      </c>
      <c r="B373" s="182" t="s">
        <v>778</v>
      </c>
      <c r="C373" s="267" t="s">
        <v>779</v>
      </c>
      <c r="D373" s="59">
        <f t="shared" ref="D373:E373" si="90">D374+D379+D388+D393+D398+D401</f>
        <v>42561.73</v>
      </c>
      <c r="E373" s="59">
        <f t="shared" si="90"/>
        <v>60743.5</v>
      </c>
      <c r="F373" s="44">
        <f t="shared" si="72"/>
        <v>142.71858780176464</v>
      </c>
    </row>
    <row r="374" spans="1:6" ht="12.75" customHeight="1" x14ac:dyDescent="0.2">
      <c r="A374" s="62">
        <v>421</v>
      </c>
      <c r="B374" s="63" t="s">
        <v>780</v>
      </c>
      <c r="C374" s="267" t="s">
        <v>781</v>
      </c>
      <c r="D374" s="59">
        <f t="shared" ref="D374:E374" si="91">SUM(D375:D378)</f>
        <v>23138.9</v>
      </c>
      <c r="E374" s="59">
        <f t="shared" si="91"/>
        <v>20912.5</v>
      </c>
      <c r="F374" s="44">
        <f t="shared" si="72"/>
        <v>90.378107861652879</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23138.9</v>
      </c>
      <c r="E378" s="193">
        <v>20912.5</v>
      </c>
      <c r="F378" s="44">
        <f t="shared" si="72"/>
        <v>90.378107861652879</v>
      </c>
    </row>
    <row r="379" spans="1:6" ht="12.75" customHeight="1" x14ac:dyDescent="0.2">
      <c r="A379" s="62">
        <v>422</v>
      </c>
      <c r="B379" s="63" t="s">
        <v>786</v>
      </c>
      <c r="C379" s="267" t="s">
        <v>787</v>
      </c>
      <c r="D379" s="59">
        <f t="shared" ref="D379:E379" si="92">SUM(D380:D387)</f>
        <v>5275.33</v>
      </c>
      <c r="E379" s="59">
        <f t="shared" si="92"/>
        <v>1206</v>
      </c>
      <c r="F379" s="44">
        <f t="shared" si="72"/>
        <v>22.861129066807194</v>
      </c>
    </row>
    <row r="380" spans="1:6" ht="12.75" customHeight="1" x14ac:dyDescent="0.2">
      <c r="A380" s="62">
        <v>4221</v>
      </c>
      <c r="B380" s="63" t="s">
        <v>696</v>
      </c>
      <c r="C380" s="267" t="s">
        <v>788</v>
      </c>
      <c r="D380" s="193">
        <v>3230.88</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1701.5</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342.95</v>
      </c>
      <c r="E386" s="193">
        <v>1206</v>
      </c>
      <c r="F386" s="44">
        <f t="shared" si="72"/>
        <v>351.65476016912089</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13900</v>
      </c>
      <c r="E388" s="59">
        <f t="shared" si="93"/>
        <v>0</v>
      </c>
      <c r="F388" s="44">
        <f t="shared" si="72"/>
        <v>0</v>
      </c>
    </row>
    <row r="389" spans="1:6" ht="12.75" customHeight="1" x14ac:dyDescent="0.2">
      <c r="A389" s="62">
        <v>4231</v>
      </c>
      <c r="B389" s="63" t="s">
        <v>714</v>
      </c>
      <c r="C389" s="267" t="s">
        <v>799</v>
      </c>
      <c r="D389" s="193">
        <v>13900</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247.5</v>
      </c>
      <c r="E401" s="59">
        <f t="shared" si="96"/>
        <v>38625</v>
      </c>
      <c r="F401" s="44" t="str">
        <f t="shared" si="72"/>
        <v>&gt;&gt;100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247.5</v>
      </c>
      <c r="E403" s="193"/>
      <c r="F403" s="44">
        <f t="shared" si="72"/>
        <v>0</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38625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442793.64</v>
      </c>
      <c r="E412" s="59">
        <f t="shared" si="100"/>
        <v>1052173.58</v>
      </c>
      <c r="F412" s="44">
        <f t="shared" si="72"/>
        <v>237.62165599307164</v>
      </c>
    </row>
    <row r="413" spans="1:6" ht="12.75" customHeight="1" x14ac:dyDescent="0.2">
      <c r="A413" s="62">
        <v>451</v>
      </c>
      <c r="B413" s="63" t="s">
        <v>833</v>
      </c>
      <c r="C413" s="267" t="s">
        <v>834</v>
      </c>
      <c r="D413" s="193">
        <v>442793.64</v>
      </c>
      <c r="E413" s="193">
        <v>1052173.58</v>
      </c>
      <c r="F413" s="44">
        <f t="shared" si="72"/>
        <v>237.62165599307164</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498748.69</v>
      </c>
      <c r="E418" s="59">
        <f t="shared" si="102"/>
        <v>1043947.2400000001</v>
      </c>
      <c r="F418" s="44">
        <f t="shared" si="72"/>
        <v>209.31327959979205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1977417.93</v>
      </c>
      <c r="E420" s="193">
        <v>1035998.6</v>
      </c>
      <c r="F420" s="44">
        <f t="shared" si="72"/>
        <v>52.391484080454354</v>
      </c>
    </row>
    <row r="421" spans="1:6" ht="12.75" customHeight="1" x14ac:dyDescent="0.2">
      <c r="A421" s="62">
        <v>97</v>
      </c>
      <c r="B421" s="228" t="s">
        <v>849</v>
      </c>
      <c r="C421" s="267" t="s">
        <v>850</v>
      </c>
      <c r="D421" s="193">
        <v>5851.38</v>
      </c>
      <c r="E421" s="193">
        <v>15402.77</v>
      </c>
      <c r="F421" s="44">
        <f t="shared" si="72"/>
        <v>263.23311765771496</v>
      </c>
    </row>
    <row r="422" spans="1:6" ht="12.75" customHeight="1" x14ac:dyDescent="0.2">
      <c r="A422" s="62" t="s">
        <v>630</v>
      </c>
      <c r="B422" s="63" t="s">
        <v>851</v>
      </c>
      <c r="C422" s="267" t="s">
        <v>852</v>
      </c>
      <c r="D422" s="59">
        <f>D6+D308</f>
        <v>705256.82</v>
      </c>
      <c r="E422" s="59">
        <f>E6+E308</f>
        <v>920761.69000000006</v>
      </c>
      <c r="F422" s="44">
        <f t="shared" si="72"/>
        <v>130.55693527359298</v>
      </c>
    </row>
    <row r="423" spans="1:6" ht="12.75" customHeight="1" x14ac:dyDescent="0.2">
      <c r="A423" s="62" t="s">
        <v>630</v>
      </c>
      <c r="B423" s="63" t="s">
        <v>853</v>
      </c>
      <c r="C423" s="267" t="s">
        <v>854</v>
      </c>
      <c r="D423" s="59">
        <f t="shared" ref="D423:E423" si="103">D299+D360</f>
        <v>1017968.6100000001</v>
      </c>
      <c r="E423" s="59">
        <f t="shared" si="103"/>
        <v>1513164.23</v>
      </c>
      <c r="F423" s="44">
        <f t="shared" si="72"/>
        <v>148.64547051210153</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312711.79000000015</v>
      </c>
      <c r="E425" s="59">
        <f t="shared" si="105"/>
        <v>592402.53999999992</v>
      </c>
      <c r="F425" s="44">
        <f t="shared" si="72"/>
        <v>189.44042372051263</v>
      </c>
    </row>
    <row r="426" spans="1:6" ht="12.75" customHeight="1" x14ac:dyDescent="0.2">
      <c r="A426" s="271" t="s">
        <v>859</v>
      </c>
      <c r="B426" s="182" t="s">
        <v>860</v>
      </c>
      <c r="C426" s="272" t="s">
        <v>861</v>
      </c>
      <c r="D426" s="59">
        <f t="shared" ref="D426:E426" si="106">IF(D302-D303+D419-D420&gt;=0,D302-D303+D419-D420,0)</f>
        <v>554086.49</v>
      </c>
      <c r="E426" s="59">
        <f t="shared" si="106"/>
        <v>39963.04999999993</v>
      </c>
      <c r="F426" s="44">
        <f t="shared" si="72"/>
        <v>7.2124209345006642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277397.69</v>
      </c>
      <c r="E428" s="80">
        <f t="shared" si="108"/>
        <v>239322.62999999998</v>
      </c>
      <c r="F428" s="60">
        <f t="shared" si="72"/>
        <v>86.274197164367152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400588.77</v>
      </c>
      <c r="E430" s="59">
        <f>E431+E466+E479+E491+E522</f>
        <v>1157226.49</v>
      </c>
      <c r="F430" s="44">
        <f t="shared" ref="F430:F651" si="109">IF(D430&lt;&gt;0,IF(E430/D430&gt;=100,"&gt;&gt;100",E430/D430*100),"-")</f>
        <v>288.88141072951197</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400588.77</v>
      </c>
      <c r="E491" s="59">
        <f t="shared" si="126"/>
        <v>1157226.49</v>
      </c>
      <c r="F491" s="44">
        <f t="shared" si="109"/>
        <v>288.88141072951197</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400588.77</v>
      </c>
      <c r="E502" s="59">
        <f t="shared" si="129"/>
        <v>1157226.49</v>
      </c>
      <c r="F502" s="44">
        <f t="shared" si="109"/>
        <v>288.88141072951197</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400588.77</v>
      </c>
      <c r="E505" s="193">
        <v>1157226.49</v>
      </c>
      <c r="F505" s="44">
        <f t="shared" si="109"/>
        <v>288.88141072951197</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1469.43</v>
      </c>
      <c r="E535" s="59">
        <f>E536+E571+E584+E597+E629</f>
        <v>1469.43</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1469.43</v>
      </c>
      <c r="E597" s="59">
        <f t="shared" si="152"/>
        <v>1469.43</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1469.43</v>
      </c>
      <c r="E609" s="59">
        <f t="shared" si="156"/>
        <v>1469.43</v>
      </c>
      <c r="F609" s="44">
        <f t="shared" si="109"/>
        <v>100</v>
      </c>
    </row>
    <row r="610" spans="1:6" ht="24" x14ac:dyDescent="0.2">
      <c r="A610" s="62">
        <v>5443</v>
      </c>
      <c r="B610" s="63" t="s">
        <v>1218</v>
      </c>
      <c r="C610" s="267" t="s">
        <v>1219</v>
      </c>
      <c r="D610" s="193">
        <v>1469.43</v>
      </c>
      <c r="E610" s="193">
        <v>1469.43</v>
      </c>
      <c r="F610" s="44">
        <f t="shared" si="109"/>
        <v>100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399119.34</v>
      </c>
      <c r="E639" s="59">
        <f>IF(E430-E535&gt;=0,E430-E535,0)</f>
        <v>1155757.06</v>
      </c>
      <c r="F639" s="44">
        <f t="shared" si="109"/>
        <v>289.57681178767234</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1309986.46</v>
      </c>
      <c r="F641" s="44" t="str">
        <f t="shared" si="109"/>
        <v>-</v>
      </c>
    </row>
    <row r="642" spans="1:6" ht="12.75" customHeight="1" x14ac:dyDescent="0.2">
      <c r="A642" s="62">
        <v>92223</v>
      </c>
      <c r="B642" s="63" t="s">
        <v>1282</v>
      </c>
      <c r="C642" s="267" t="s">
        <v>1283</v>
      </c>
      <c r="D642" s="193">
        <v>515922.05</v>
      </c>
      <c r="E642" s="193">
        <v>0</v>
      </c>
      <c r="F642" s="44">
        <f t="shared" si="109"/>
        <v>0</v>
      </c>
    </row>
    <row r="643" spans="1:6" ht="12.75" customHeight="1" x14ac:dyDescent="0.2">
      <c r="A643" s="62" t="s">
        <v>630</v>
      </c>
      <c r="B643" s="63" t="s">
        <v>1284</v>
      </c>
      <c r="C643" s="267" t="s">
        <v>1285</v>
      </c>
      <c r="D643" s="59">
        <f>D422+D430</f>
        <v>1105845.5899999999</v>
      </c>
      <c r="E643" s="59">
        <f>E422+E430</f>
        <v>2077988.1800000002</v>
      </c>
      <c r="F643" s="44">
        <f t="shared" si="109"/>
        <v>187.90943317864119</v>
      </c>
    </row>
    <row r="644" spans="1:6" ht="12.75" customHeight="1" x14ac:dyDescent="0.2">
      <c r="A644" s="62" t="s">
        <v>630</v>
      </c>
      <c r="B644" s="63" t="s">
        <v>1286</v>
      </c>
      <c r="C644" s="267" t="s">
        <v>1287</v>
      </c>
      <c r="D644" s="59">
        <f>D423+D535</f>
        <v>1019438.0400000002</v>
      </c>
      <c r="E644" s="59">
        <f>E423+E535</f>
        <v>1514633.66</v>
      </c>
      <c r="F644" s="44">
        <f t="shared" si="109"/>
        <v>148.57535235785392</v>
      </c>
    </row>
    <row r="645" spans="1:6" ht="12.75" customHeight="1" x14ac:dyDescent="0.2">
      <c r="A645" s="62" t="s">
        <v>630</v>
      </c>
      <c r="B645" s="63" t="s">
        <v>1288</v>
      </c>
      <c r="C645" s="267" t="s">
        <v>1289</v>
      </c>
      <c r="D645" s="59">
        <f t="shared" ref="D645:E645" si="163">IF(D643&gt;=D644,D643-D644,0)</f>
        <v>86407.549999999697</v>
      </c>
      <c r="E645" s="59">
        <f t="shared" si="163"/>
        <v>563354.52000000025</v>
      </c>
      <c r="F645" s="44">
        <f t="shared" si="109"/>
        <v>651.97372220367572</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38164.44</v>
      </c>
      <c r="E647" s="59">
        <f>IF(E426-E427+E641-E642&gt;=0,E426-E427+E641-E642,0)</f>
        <v>1349949.5099999998</v>
      </c>
      <c r="F647" s="44">
        <f t="shared" si="109"/>
        <v>3537.1919776629752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124571.9899999997</v>
      </c>
      <c r="E649" s="59">
        <f t="shared" si="165"/>
        <v>1913304.03</v>
      </c>
      <c r="F649" s="44">
        <f t="shared" si="109"/>
        <v>1535.9022762661209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115531.94</v>
      </c>
      <c r="E653" s="193">
        <v>807445.37</v>
      </c>
      <c r="F653" s="44">
        <f t="shared" ref="F653:F740" si="167">IF(D653&lt;&gt;0,IF(E653/D653&gt;=100,"&gt;&gt;100",E653/D653*100),"-")</f>
        <v>698.89363062716689</v>
      </c>
    </row>
    <row r="654" spans="1:6" ht="12.75" customHeight="1" x14ac:dyDescent="0.2">
      <c r="A654" s="62" t="s">
        <v>1305</v>
      </c>
      <c r="B654" s="63" t="s">
        <v>1306</v>
      </c>
      <c r="C654" s="267" t="s">
        <v>1305</v>
      </c>
      <c r="D654" s="193">
        <v>764436.87</v>
      </c>
      <c r="E654" s="193">
        <v>930793.47</v>
      </c>
      <c r="F654" s="44">
        <f t="shared" si="167"/>
        <v>121.76198016194589</v>
      </c>
    </row>
    <row r="655" spans="1:6" ht="12.75" customHeight="1" x14ac:dyDescent="0.2">
      <c r="A655" s="62" t="s">
        <v>1307</v>
      </c>
      <c r="B655" s="63" t="s">
        <v>1308</v>
      </c>
      <c r="C655" s="267" t="s">
        <v>1307</v>
      </c>
      <c r="D655" s="193">
        <v>676832.76</v>
      </c>
      <c r="E655" s="193">
        <v>479701.43</v>
      </c>
      <c r="F655" s="44">
        <f t="shared" si="167"/>
        <v>70.874440238383258</v>
      </c>
    </row>
    <row r="656" spans="1:6" ht="24" x14ac:dyDescent="0.2">
      <c r="A656" s="62">
        <v>11</v>
      </c>
      <c r="B656" s="63" t="s">
        <v>1309</v>
      </c>
      <c r="C656" s="267" t="s">
        <v>1310</v>
      </c>
      <c r="D656" s="59">
        <f t="shared" ref="D656:E656" si="168">+D653+D654-D655</f>
        <v>203136.05000000005</v>
      </c>
      <c r="E656" s="59">
        <f t="shared" si="168"/>
        <v>1258537.4099999999</v>
      </c>
      <c r="F656" s="44">
        <f t="shared" si="167"/>
        <v>619.55394426543182</v>
      </c>
    </row>
    <row r="657" spans="1:6" ht="24" x14ac:dyDescent="0.2">
      <c r="A657" s="62" t="s">
        <v>630</v>
      </c>
      <c r="B657" s="63" t="s">
        <v>1311</v>
      </c>
      <c r="C657" s="267" t="s">
        <v>1312</v>
      </c>
      <c r="D657" s="273">
        <v>7</v>
      </c>
      <c r="E657" s="273">
        <v>8</v>
      </c>
      <c r="F657" s="44">
        <f t="shared" si="167"/>
        <v>114.28571428571428</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6</v>
      </c>
      <c r="E659" s="273">
        <v>6</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21563.63</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272293.38</v>
      </c>
      <c r="E669" s="193">
        <v>38241</v>
      </c>
      <c r="F669" s="44">
        <f t="shared" si="167"/>
        <v>14.044043230136552</v>
      </c>
    </row>
    <row r="670" spans="1:6" ht="12.75" customHeight="1" x14ac:dyDescent="0.2">
      <c r="A670" s="62">
        <v>63312</v>
      </c>
      <c r="B670" s="63" t="s">
        <v>1338</v>
      </c>
      <c r="C670" s="267" t="s">
        <v>1339</v>
      </c>
      <c r="D670" s="193">
        <v>0</v>
      </c>
      <c r="E670" s="193">
        <v>9000</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32638.73</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32298.1</v>
      </c>
      <c r="E706" s="191"/>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1455.14</v>
      </c>
      <c r="E734" s="191">
        <v>725.29</v>
      </c>
      <c r="F734" s="70">
        <f t="shared" si="167"/>
        <v>49.843314045383941</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2199.77</v>
      </c>
      <c r="E741" s="191">
        <v>1664.59</v>
      </c>
      <c r="F741" s="70">
        <f t="shared" ref="F741:F1006" si="169">IF(D741&lt;&gt;0,IF(E741/D741&gt;=100,"&gt;&gt;100",E741/D741*100),"-")</f>
        <v>75.671092886983644</v>
      </c>
    </row>
    <row r="742" spans="1:6" ht="12.75" customHeight="1" x14ac:dyDescent="0.2">
      <c r="A742" s="69" t="s">
        <v>1462</v>
      </c>
      <c r="B742" s="64" t="s">
        <v>1463</v>
      </c>
      <c r="C742" s="301" t="s">
        <v>1462</v>
      </c>
      <c r="D742" s="191">
        <v>768</v>
      </c>
      <c r="E742" s="191">
        <v>672</v>
      </c>
      <c r="F742" s="70">
        <f t="shared" si="169"/>
        <v>87.5</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267.44</v>
      </c>
      <c r="E760" s="193">
        <v>4586.93</v>
      </c>
      <c r="F760" s="44">
        <f t="shared" si="169"/>
        <v>1715.1248878253068</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12608.65</v>
      </c>
      <c r="E848" s="193">
        <v>11900</v>
      </c>
      <c r="F848" s="44">
        <f t="shared" si="169"/>
        <v>94.379652064257485</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67794.559999999998</v>
      </c>
      <c r="E850" s="193">
        <v>1984.18</v>
      </c>
      <c r="F850" s="44">
        <f t="shared" si="169"/>
        <v>2.9267540050411123</v>
      </c>
    </row>
    <row r="851" spans="1:6" ht="12.75" customHeight="1" x14ac:dyDescent="0.2">
      <c r="A851" s="62">
        <v>37221</v>
      </c>
      <c r="B851" s="63" t="s">
        <v>1679</v>
      </c>
      <c r="C851" s="267" t="s">
        <v>1680</v>
      </c>
      <c r="D851" s="193">
        <v>7975</v>
      </c>
      <c r="E851" s="193">
        <v>4180.4399999999996</v>
      </c>
      <c r="F851" s="44">
        <f t="shared" si="169"/>
        <v>52.419310344827586</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v>712.5</v>
      </c>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4216.16</v>
      </c>
      <c r="E855" s="193">
        <v>4492.83</v>
      </c>
      <c r="F855" s="44">
        <f t="shared" si="169"/>
        <v>106.5621323668931</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400588.77</v>
      </c>
      <c r="E916" s="191">
        <v>1157226.49</v>
      </c>
      <c r="F916" s="70">
        <f t="shared" si="169"/>
        <v>288.88141072951197</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1469.43</v>
      </c>
      <c r="E981" s="191">
        <v>1469.43</v>
      </c>
      <c r="F981" s="70">
        <f t="shared" si="169"/>
        <v>100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1758740.38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2510071.31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238237.88999999998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45881.11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173416.18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97.29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15997.52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2845.79</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1112917.08</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1158916.3400000001</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1158916.3400000001</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1467637.6600000001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234935.22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45881.11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167716.89000000001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230.23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16961.16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4145.83</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1231012.5900000001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1689.85</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1689.85</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2801174.0299999993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307874.16000000003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28033.019999999997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27187.799999999996</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8653.01</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268.72000000000003</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9801.33</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8464.74</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845.22</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132.72</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712.5</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279841.14</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279841.14</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2493299.8699999996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18294.509999999998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3125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2471880.36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25992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2025-04-09T14:11:53Z</cp:lastPrinted>
  <dcterms:created xsi:type="dcterms:W3CDTF">2022-04-01T05:14:30Z</dcterms:created>
  <dcterms:modified xsi:type="dcterms:W3CDTF">2025-04-10T05:19:06Z</dcterms:modified>
</cp:coreProperties>
</file>